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suleymansanli\EXCEL\EXCEL\SEKTOR_AYLIK_RAPORLAR\GOKHAN\2016\OCAK\"/>
    </mc:Choice>
  </mc:AlternateContent>
  <bookViews>
    <workbookView xWindow="0" yWindow="0" windowWidth="20700" windowHeight="9420" activeTab="3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  <sheet name="SEKTOR" sheetId="12" r:id="rId7"/>
    <sheet name="2013GENSEK" sheetId="15" r:id="rId8"/>
    <sheet name="2014GENSEK" sheetId="17" r:id="rId9"/>
    <sheet name="2014_2015GEN_SEK" sheetId="13" r:id="rId10"/>
    <sheet name="2013SEKTOR" sheetId="22" r:id="rId11"/>
    <sheet name="2014SEKTOR" sheetId="23" r:id="rId12"/>
    <sheet name="2015SEKTOR" sheetId="24" r:id="rId13"/>
  </sheets>
  <definedNames>
    <definedName name="_xlnm.Print_Area" localSheetId="7">'2013GENSEK'!$A$1:$N$21</definedName>
    <definedName name="_xlnm.Print_Area" localSheetId="10">'2013SEKTOR'!$A:$N</definedName>
    <definedName name="_xlnm.Print_Area" localSheetId="8">'2014GENSEK'!$A$1:$N$21</definedName>
    <definedName name="_xlnm.Print_Area" localSheetId="11">'2014SEKTOR'!$A:$N</definedName>
    <definedName name="_xlnm.Print_Area" localSheetId="12">'2015SEKTOR'!$A:$N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N39" i="24" l="1"/>
  <c r="M40" i="24"/>
  <c r="L40" i="24"/>
  <c r="K40" i="24"/>
  <c r="J40" i="24"/>
  <c r="I40" i="24"/>
  <c r="H40" i="24"/>
  <c r="G40" i="24"/>
  <c r="F40" i="24"/>
  <c r="E40" i="24"/>
  <c r="D40" i="24"/>
  <c r="C40" i="24"/>
  <c r="B40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M6" i="24"/>
  <c r="L6" i="24"/>
  <c r="K6" i="24"/>
  <c r="J6" i="24"/>
  <c r="I6" i="24"/>
  <c r="H6" i="24"/>
  <c r="H5" i="24" s="1"/>
  <c r="G6" i="24"/>
  <c r="F6" i="24"/>
  <c r="E6" i="24"/>
  <c r="D6" i="24"/>
  <c r="C6" i="24"/>
  <c r="B6" i="24"/>
  <c r="N39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M6" i="23"/>
  <c r="L6" i="23"/>
  <c r="K6" i="23"/>
  <c r="J6" i="23"/>
  <c r="I6" i="23"/>
  <c r="H6" i="23"/>
  <c r="G6" i="23"/>
  <c r="F6" i="23"/>
  <c r="E6" i="23"/>
  <c r="D6" i="23"/>
  <c r="C6" i="23"/>
  <c r="B6" i="23"/>
  <c r="N39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M6" i="22"/>
  <c r="L6" i="22"/>
  <c r="K6" i="22"/>
  <c r="K5" i="22" s="1"/>
  <c r="J6" i="22"/>
  <c r="J5" i="22" s="1"/>
  <c r="I6" i="22"/>
  <c r="H6" i="22"/>
  <c r="G6" i="22"/>
  <c r="F6" i="22"/>
  <c r="E6" i="22"/>
  <c r="D6" i="22"/>
  <c r="C6" i="22"/>
  <c r="C5" i="22" s="1"/>
  <c r="B6" i="22"/>
  <c r="B5" i="22" s="1"/>
  <c r="K5" i="23" l="1"/>
  <c r="C5" i="23"/>
  <c r="J5" i="23"/>
  <c r="B5" i="23"/>
  <c r="H5" i="22"/>
  <c r="J19" i="24"/>
  <c r="N26" i="24"/>
  <c r="K19" i="24"/>
  <c r="I19" i="24"/>
  <c r="H19" i="24"/>
  <c r="H42" i="24" s="1"/>
  <c r="C19" i="24"/>
  <c r="B19" i="24"/>
  <c r="N20" i="24"/>
  <c r="M5" i="24"/>
  <c r="G5" i="24"/>
  <c r="F5" i="24"/>
  <c r="E5" i="24"/>
  <c r="M19" i="23"/>
  <c r="E19" i="23"/>
  <c r="F19" i="23"/>
  <c r="G19" i="23"/>
  <c r="J19" i="23"/>
  <c r="J42" i="23" s="1"/>
  <c r="H19" i="23"/>
  <c r="B19" i="23"/>
  <c r="B42" i="23" s="1"/>
  <c r="I19" i="23"/>
  <c r="M5" i="23"/>
  <c r="L5" i="23"/>
  <c r="G5" i="23"/>
  <c r="E5" i="23"/>
  <c r="E42" i="23" s="1"/>
  <c r="D5" i="23"/>
  <c r="F5" i="23"/>
  <c r="F42" i="23" s="1"/>
  <c r="H5" i="23"/>
  <c r="N40" i="22"/>
  <c r="B19" i="22"/>
  <c r="B42" i="22" s="1"/>
  <c r="J19" i="22"/>
  <c r="J42" i="22" s="1"/>
  <c r="C19" i="22"/>
  <c r="C42" i="22" s="1"/>
  <c r="L19" i="22"/>
  <c r="D19" i="22"/>
  <c r="K19" i="22"/>
  <c r="K42" i="22" s="1"/>
  <c r="I19" i="22"/>
  <c r="G5" i="22"/>
  <c r="D19" i="24"/>
  <c r="I5" i="22"/>
  <c r="N26" i="22"/>
  <c r="N19" i="22" s="1"/>
  <c r="I5" i="23"/>
  <c r="D5" i="24"/>
  <c r="L5" i="24"/>
  <c r="M19" i="22"/>
  <c r="G19" i="22"/>
  <c r="N26" i="23"/>
  <c r="N19" i="23" s="1"/>
  <c r="L19" i="24"/>
  <c r="D5" i="22"/>
  <c r="L5" i="22"/>
  <c r="H19" i="22"/>
  <c r="I5" i="24"/>
  <c r="E19" i="24"/>
  <c r="E42" i="24" s="1"/>
  <c r="M19" i="24"/>
  <c r="F19" i="22"/>
  <c r="E5" i="22"/>
  <c r="C19" i="23"/>
  <c r="C42" i="23" s="1"/>
  <c r="B5" i="24"/>
  <c r="J5" i="24"/>
  <c r="F19" i="24"/>
  <c r="N6" i="22"/>
  <c r="N5" i="22" s="1"/>
  <c r="E19" i="22"/>
  <c r="N6" i="24"/>
  <c r="N5" i="24" s="1"/>
  <c r="M5" i="22"/>
  <c r="K19" i="23"/>
  <c r="K42" i="23" s="1"/>
  <c r="F5" i="22"/>
  <c r="N6" i="23"/>
  <c r="N5" i="23" s="1"/>
  <c r="D19" i="23"/>
  <c r="L19" i="23"/>
  <c r="C5" i="24"/>
  <c r="K5" i="24"/>
  <c r="G19" i="24"/>
  <c r="N40" i="24"/>
  <c r="N40" i="23"/>
  <c r="D42" i="23" l="1"/>
  <c r="L42" i="22"/>
  <c r="H42" i="22"/>
  <c r="J42" i="24"/>
  <c r="M42" i="24"/>
  <c r="F42" i="24"/>
  <c r="D42" i="24"/>
  <c r="M42" i="23"/>
  <c r="H42" i="23"/>
  <c r="L42" i="23"/>
  <c r="G42" i="22"/>
  <c r="C42" i="24"/>
  <c r="I42" i="24"/>
  <c r="K42" i="24"/>
  <c r="N19" i="24"/>
  <c r="N42" i="24" s="1"/>
  <c r="B42" i="24"/>
  <c r="G42" i="24"/>
  <c r="L42" i="24"/>
  <c r="G42" i="23"/>
  <c r="I42" i="23"/>
  <c r="N42" i="23"/>
  <c r="I42" i="22"/>
  <c r="M42" i="22"/>
  <c r="D42" i="22"/>
  <c r="F42" i="22"/>
  <c r="E42" i="22"/>
  <c r="N42" i="22"/>
  <c r="L21" i="13" l="1"/>
  <c r="L20" i="13"/>
  <c r="L19" i="13"/>
  <c r="L18" i="13"/>
  <c r="L17" i="13"/>
  <c r="L16" i="13"/>
  <c r="L15" i="13"/>
  <c r="L14" i="13"/>
  <c r="L13" i="13"/>
  <c r="L12" i="13"/>
  <c r="L11" i="13"/>
  <c r="L10" i="13"/>
  <c r="L9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K22" i="13"/>
  <c r="M22" i="13" s="1"/>
  <c r="J22" i="13"/>
  <c r="G22" i="13"/>
  <c r="I20" i="13" s="1"/>
  <c r="F22" i="13"/>
  <c r="C22" i="13"/>
  <c r="E18" i="13" s="1"/>
  <c r="B22" i="13"/>
  <c r="H22" i="13" l="1"/>
  <c r="D22" i="13"/>
  <c r="L22" i="13"/>
  <c r="M9" i="13"/>
  <c r="M16" i="13"/>
  <c r="M17" i="13"/>
  <c r="E22" i="13"/>
  <c r="E14" i="13"/>
  <c r="E15" i="13"/>
  <c r="E21" i="13"/>
  <c r="E12" i="13"/>
  <c r="E20" i="13"/>
  <c r="E13" i="13"/>
  <c r="M10" i="13"/>
  <c r="E11" i="13"/>
  <c r="E19" i="13"/>
  <c r="I13" i="13"/>
  <c r="I21" i="13"/>
  <c r="M15" i="13"/>
  <c r="I16" i="13"/>
  <c r="I9" i="13"/>
  <c r="I17" i="13"/>
  <c r="M11" i="13"/>
  <c r="M19" i="13"/>
  <c r="E16" i="13"/>
  <c r="I10" i="13"/>
  <c r="I18" i="13"/>
  <c r="M12" i="13"/>
  <c r="M20" i="13"/>
  <c r="I14" i="13"/>
  <c r="M18" i="13"/>
  <c r="E9" i="13"/>
  <c r="E17" i="13"/>
  <c r="I11" i="13"/>
  <c r="I19" i="13"/>
  <c r="M13" i="13"/>
  <c r="M21" i="13"/>
  <c r="I22" i="13"/>
  <c r="I15" i="13"/>
  <c r="E10" i="13"/>
  <c r="I12" i="13"/>
  <c r="M14" i="13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M19" i="12" l="1"/>
  <c r="M17" i="12"/>
  <c r="M16" i="12"/>
  <c r="M15" i="12"/>
  <c r="M14" i="12"/>
  <c r="M13" i="12"/>
  <c r="M12" i="12"/>
  <c r="M11" i="12"/>
  <c r="M10" i="12"/>
  <c r="L19" i="12"/>
  <c r="L17" i="12"/>
  <c r="L16" i="12"/>
  <c r="L15" i="12"/>
  <c r="L14" i="12"/>
  <c r="L13" i="12"/>
  <c r="L12" i="12"/>
  <c r="L11" i="12"/>
  <c r="L10" i="12"/>
  <c r="I19" i="12"/>
  <c r="I17" i="12"/>
  <c r="I16" i="12"/>
  <c r="I15" i="12"/>
  <c r="I14" i="12"/>
  <c r="I13" i="12"/>
  <c r="I12" i="12"/>
  <c r="I11" i="12"/>
  <c r="I10" i="12"/>
  <c r="H19" i="12"/>
  <c r="H17" i="12"/>
  <c r="H16" i="12"/>
  <c r="H15" i="12"/>
  <c r="H14" i="12"/>
  <c r="H13" i="12"/>
  <c r="H12" i="12"/>
  <c r="H11" i="12"/>
  <c r="H10" i="12"/>
  <c r="E43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8" i="12"/>
  <c r="E26" i="12"/>
  <c r="E25" i="12"/>
  <c r="E24" i="12"/>
  <c r="E21" i="12"/>
  <c r="E19" i="12"/>
  <c r="E17" i="12"/>
  <c r="E16" i="12"/>
  <c r="E15" i="12"/>
  <c r="E14" i="12"/>
  <c r="E13" i="12"/>
  <c r="E12" i="12"/>
  <c r="E11" i="12"/>
  <c r="E10" i="12"/>
  <c r="D44" i="12"/>
  <c r="D43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8" i="12"/>
  <c r="D26" i="12"/>
  <c r="D25" i="12"/>
  <c r="D24" i="12"/>
  <c r="D21" i="12"/>
  <c r="D19" i="12"/>
  <c r="D17" i="12"/>
  <c r="D16" i="12"/>
  <c r="D15" i="12"/>
  <c r="D14" i="12"/>
  <c r="D13" i="12"/>
  <c r="D12" i="12"/>
  <c r="D11" i="12"/>
  <c r="D10" i="12"/>
  <c r="M44" i="12" l="1"/>
  <c r="M43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8" i="12"/>
  <c r="M26" i="12"/>
  <c r="M25" i="12"/>
  <c r="M24" i="12"/>
  <c r="M21" i="12"/>
  <c r="I44" i="12"/>
  <c r="I43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8" i="12"/>
  <c r="I26" i="12"/>
  <c r="I25" i="12"/>
  <c r="I24" i="12"/>
  <c r="I21" i="12"/>
  <c r="L44" i="12"/>
  <c r="L43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8" i="12"/>
  <c r="L26" i="12"/>
  <c r="L25" i="12"/>
  <c r="L24" i="12"/>
  <c r="L21" i="12"/>
  <c r="H44" i="12"/>
  <c r="H43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8" i="12"/>
  <c r="H26" i="12"/>
  <c r="H25" i="12"/>
  <c r="H24" i="12"/>
  <c r="H21" i="12"/>
  <c r="E44" i="12"/>
  <c r="K42" i="12" l="1"/>
  <c r="M42" i="12" s="1"/>
  <c r="J42" i="12"/>
  <c r="L42" i="12" s="1"/>
  <c r="G42" i="12"/>
  <c r="I42" i="12" s="1"/>
  <c r="F42" i="12"/>
  <c r="H42" i="12" s="1"/>
  <c r="C42" i="12"/>
  <c r="E42" i="12" s="1"/>
  <c r="B42" i="12"/>
  <c r="D42" i="12" s="1"/>
  <c r="K29" i="12"/>
  <c r="M29" i="12" s="1"/>
  <c r="J29" i="12"/>
  <c r="G29" i="12"/>
  <c r="I29" i="12" s="1"/>
  <c r="F29" i="12"/>
  <c r="C29" i="12"/>
  <c r="E29" i="12" s="1"/>
  <c r="B29" i="12"/>
  <c r="K27" i="12"/>
  <c r="M27" i="12" s="1"/>
  <c r="J27" i="12"/>
  <c r="L27" i="12" s="1"/>
  <c r="G27" i="12"/>
  <c r="I27" i="12" s="1"/>
  <c r="F27" i="12"/>
  <c r="C27" i="12"/>
  <c r="E27" i="12" s="1"/>
  <c r="B27" i="12"/>
  <c r="D27" i="12" s="1"/>
  <c r="K23" i="12"/>
  <c r="J23" i="12"/>
  <c r="G23" i="12"/>
  <c r="F23" i="12"/>
  <c r="C23" i="12"/>
  <c r="B23" i="12"/>
  <c r="K20" i="12"/>
  <c r="M20" i="12" s="1"/>
  <c r="J20" i="12"/>
  <c r="L20" i="12" s="1"/>
  <c r="G20" i="12"/>
  <c r="I20" i="12" s="1"/>
  <c r="F20" i="12"/>
  <c r="H20" i="12" s="1"/>
  <c r="C20" i="12"/>
  <c r="E20" i="12" s="1"/>
  <c r="B20" i="12"/>
  <c r="D20" i="12" s="1"/>
  <c r="K18" i="12"/>
  <c r="M18" i="12" s="1"/>
  <c r="J18" i="12"/>
  <c r="G18" i="12"/>
  <c r="I18" i="12" s="1"/>
  <c r="F18" i="12"/>
  <c r="H18" i="12" s="1"/>
  <c r="C18" i="12"/>
  <c r="E18" i="12" s="1"/>
  <c r="B18" i="12"/>
  <c r="K9" i="12"/>
  <c r="M9" i="12" s="1"/>
  <c r="J9" i="12"/>
  <c r="G9" i="12"/>
  <c r="I9" i="12" s="1"/>
  <c r="F9" i="12"/>
  <c r="C9" i="12"/>
  <c r="E9" i="12" s="1"/>
  <c r="B9" i="12"/>
  <c r="H29" i="12" l="1"/>
  <c r="H27" i="12"/>
  <c r="L18" i="12"/>
  <c r="H9" i="12"/>
  <c r="L29" i="12"/>
  <c r="D29" i="12"/>
  <c r="D18" i="12"/>
  <c r="B8" i="12"/>
  <c r="L9" i="12"/>
  <c r="D9" i="12"/>
  <c r="C22" i="12"/>
  <c r="E22" i="12" s="1"/>
  <c r="E23" i="12"/>
  <c r="B22" i="12"/>
  <c r="D23" i="12"/>
  <c r="G8" i="12"/>
  <c r="K22" i="12"/>
  <c r="M22" i="12" s="1"/>
  <c r="M23" i="12"/>
  <c r="G22" i="12"/>
  <c r="I22" i="12" s="1"/>
  <c r="I23" i="12"/>
  <c r="F22" i="12"/>
  <c r="H23" i="12"/>
  <c r="C8" i="12"/>
  <c r="F8" i="12"/>
  <c r="J22" i="12"/>
  <c r="L23" i="12"/>
  <c r="J8" i="12"/>
  <c r="K8" i="12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H22" i="12" l="1"/>
  <c r="L22" i="12"/>
  <c r="D22" i="12"/>
  <c r="D8" i="12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<sst xmlns="http://schemas.openxmlformats.org/spreadsheetml/2006/main" count="1239" uniqueCount="506">
  <si>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</si>
  <si>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</si>
  <si>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</si>
  <si>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</si>
  <si>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</si>
  <si>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</si>
  <si>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</si>
  <si>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</si>
  <si>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</si>
  <si>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</si>
  <si>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</si>
  <si>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</si>
  <si>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</si>
  <si>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</si>
  <si>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</si>
  <si>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</si>
  <si>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</si>
  <si>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</si>
  <si>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</si>
  <si>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</si>
  <si>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</si>
  <si>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</si>
  <si>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</si>
  <si>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</si>
  <si>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</si>
  <si>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</si>
  <si>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</si>
  <si>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</si>
  <si>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</si>
  <si>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</si>
  <si>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</si>
  <si>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</si>
  <si>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</si>
  <si>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</si>
  <si>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</si>
  <si>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</si>
  <si>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</si>
  <si>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</si>
  <si>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</si>
  <si>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</si>
  <si>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</si>
  <si>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</si>
  <si>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</si>
  <si>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</si>
  <si>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</si>
  <si>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</si>
  <si>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</si>
  <si>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</si>
  <si>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</si>
  <si>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</si>
  <si>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</si>
  <si>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</si>
  <si>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</si>
  <si>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</si>
  <si>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</si>
  <si>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</si>
  <si>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</si>
  <si>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</si>
  <si>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</si>
  <si>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</si>
  <si>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</si>
  <si>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</si>
  <si>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</si>
  <si>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</si>
  <si>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</si>
  <si>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</si>
  <si>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</si>
  <si>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</si>
  <si>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</si>
  <si>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</si>
  <si>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</si>
  <si>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</si>
  <si>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</si>
  <si>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</si>
  <si>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</si>
  <si>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</si>
  <si>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</si>
  <si>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</si>
  <si>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</si>
  <si>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</si>
  <si>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</si>
  <si>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</si>
  <si>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</si>
  <si>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</si>
  <si>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</si>
  <si>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</si>
  <si>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</si>
  <si>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 xml:space="preserve">SEKTÖREL BAZDA İHRACAT RAKAMLARI -1000 $   </t>
  </si>
  <si>
    <t>ARALIK</t>
  </si>
  <si>
    <t>SEKTÖRLER</t>
  </si>
  <si>
    <t>I. TARIM</t>
  </si>
  <si>
    <t xml:space="preserve">   A. BİTKİSEL ÜRÜNLER</t>
  </si>
  <si>
    <t xml:space="preserve">   B. HAYVANSAL ÜRÜNLER</t>
  </si>
  <si>
    <t xml:space="preserve">   C. AĞAÇ VE ORMAN ÜRÜNLERİ</t>
  </si>
  <si>
    <t>II. SANAYİ</t>
  </si>
  <si>
    <t xml:space="preserve">   A. TARIMA DAYALI İŞLENMİŞ ÜRÜNLER</t>
  </si>
  <si>
    <t xml:space="preserve">   B. KİMYEVİ MADDELER VE MAM.</t>
  </si>
  <si>
    <t xml:space="preserve">   C. SANAYİ MAMULLERİ</t>
  </si>
  <si>
    <t>III. MADENCİLİK</t>
  </si>
  <si>
    <t>T O P L A M (TİM*)</t>
  </si>
  <si>
    <t>İHRACATÇI  BİRLİKLERİ  GENEL SEKRETERLİKLERİ BAZINDA İHRACAT RAKAMLARI (1000 $)</t>
  </si>
  <si>
    <t>İHRACATÇI  BİRLİKLERİ 
GENEL SEKRETERLİKLERİ</t>
  </si>
  <si>
    <t>AKİB</t>
  </si>
  <si>
    <t>BAİB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</si>
  <si>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</si>
  <si>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</si>
  <si>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</si>
  <si>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</si>
  <si>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</si>
  <si>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</si>
  <si>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</si>
  <si>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</si>
  <si>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</si>
  <si>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</si>
  <si>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</si>
  <si>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OCAK</t>
  </si>
  <si>
    <t>ŞUBAT</t>
  </si>
  <si>
    <t>MART</t>
  </si>
  <si>
    <t>NİSAN</t>
  </si>
  <si>
    <t>MAYIS</t>
  </si>
  <si>
    <t>HAZİRAN</t>
  </si>
  <si>
    <t>TEMMUZ</t>
  </si>
  <si>
    <t>EYLÜL</t>
  </si>
  <si>
    <t>EKİM</t>
  </si>
  <si>
    <t>KASIM</t>
  </si>
  <si>
    <t>SON 12 AYLIK</t>
  </si>
  <si>
    <t>ŞUBAT 2015 İHRACAT RAKAMLARI</t>
  </si>
  <si>
    <t>Değişim    ('15/'14)</t>
  </si>
  <si>
    <t xml:space="preserve"> Pay(15)  (%)</t>
  </si>
  <si>
    <t xml:space="preserve"> </t>
  </si>
  <si>
    <t>AĞUSTOS</t>
  </si>
  <si>
    <t>S E K T Ö R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</si>
  <si>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</si>
  <si>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</si>
  <si>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</si>
  <si>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</si>
  <si>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</si>
  <si>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</si>
  <si>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</si>
  <si>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</si>
  <si>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</si>
  <si>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</si>
  <si>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</si>
  <si>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</si>
  <si>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</si>
  <si>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</si>
  <si>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</si>
  <si>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</si>
  <si>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</si>
  <si>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</si>
  <si>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</si>
  <si>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</si>
  <si>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</si>
  <si>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</si>
  <si>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</si>
  <si>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</si>
  <si>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</si>
  <si>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</si>
  <si>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</si>
  <si>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</si>
  <si>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</si>
  <si>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</si>
  <si>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</si>
  <si>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</si>
  <si>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</si>
  <si>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</si>
  <si>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</si>
  <si>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</si>
  <si>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2013 GENEL SEKRETERLİK BAZINDA AYLIK İHRACAT KAYIT RAKAMLARI  (1000 $)</t>
  </si>
  <si>
    <t>2014 GENEL SEKRETERLİK BAZINDA AYLIK İHRACAT KAYIT RAKAMLARI  (1000 $)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</si>
  <si>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</si>
  <si>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</si>
  <si>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</si>
  <si>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</si>
  <si>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</si>
  <si>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</si>
  <si>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</si>
  <si>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</si>
  <si>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</si>
  <si>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</si>
  <si>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</si>
  <si>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</si>
  <si>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</si>
  <si>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</si>
  <si>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</si>
  <si>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</si>
  <si>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</si>
  <si>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</si>
  <si>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.           Elektrik-Elektronik,Mak.ve Bilişim</t>
  </si>
  <si>
    <t>0408</t>
  </si>
  <si>
    <t>0664</t>
  </si>
  <si>
    <t>0511</t>
  </si>
  <si>
    <t>0512</t>
  </si>
  <si>
    <t>0505</t>
  </si>
  <si>
    <t>0652</t>
  </si>
  <si>
    <t>.           Savunma Sanayii</t>
  </si>
  <si>
    <t>0950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</si>
  <si>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</si>
  <si>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</si>
  <si>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</si>
  <si>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</si>
  <si>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</si>
  <si>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</si>
  <si>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Kuzey Amerika Serbest Ticaret</t>
  </si>
  <si>
    <t>Okyanusya Ülkeleri</t>
  </si>
  <si>
    <t>Ortadoğu Ülkeleri</t>
  </si>
  <si>
    <t>Serbest Bölgeler</t>
  </si>
  <si>
    <t>Uzakdoğu Ülkeleri</t>
  </si>
  <si>
    <t>Diğer Ülkeler</t>
  </si>
  <si>
    <t xml:space="preserve">ALMANYA </t>
  </si>
  <si>
    <t>BİRLEŞİK KRALLIK</t>
  </si>
  <si>
    <t>İTALYA</t>
  </si>
  <si>
    <t>BİRLEŞİK DEVLETLER</t>
  </si>
  <si>
    <t>FRANSA</t>
  </si>
  <si>
    <t>IRAK</t>
  </si>
  <si>
    <t>İSPANYA</t>
  </si>
  <si>
    <t>İRAN (İSLAM CUM.)</t>
  </si>
  <si>
    <t xml:space="preserve">MISIR </t>
  </si>
  <si>
    <t xml:space="preserve">SUUDİ ARABİSTAN </t>
  </si>
  <si>
    <t>HOLLANDA</t>
  </si>
  <si>
    <t>İSRAİL</t>
  </si>
  <si>
    <t>BİRLEŞİK ARAP EMİRLİKLERİ</t>
  </si>
  <si>
    <t xml:space="preserve">RUSYA FEDERASYONU </t>
  </si>
  <si>
    <t>ÇİN HALK CUMHURİYETİ</t>
  </si>
  <si>
    <t xml:space="preserve">ROMANYA </t>
  </si>
  <si>
    <t>BELÇİKA</t>
  </si>
  <si>
    <t xml:space="preserve">POLONYA </t>
  </si>
  <si>
    <t>CEZAYİR</t>
  </si>
  <si>
    <t xml:space="preserve">AZERBAYCAN-NAHÇİVAN </t>
  </si>
  <si>
    <t>YUNANİSTAN</t>
  </si>
  <si>
    <t>BULGARİSTAN</t>
  </si>
  <si>
    <t>TÜRKMENİSTAN</t>
  </si>
  <si>
    <t xml:space="preserve">FAS </t>
  </si>
  <si>
    <t>SURİYE</t>
  </si>
  <si>
    <t>LİBYA</t>
  </si>
  <si>
    <t xml:space="preserve">UKRAYNA </t>
  </si>
  <si>
    <t>İSVEÇ</t>
  </si>
  <si>
    <t>GÜRCİSTAN</t>
  </si>
  <si>
    <t xml:space="preserve">AVUSTURYA </t>
  </si>
  <si>
    <t>DANİMARKA</t>
  </si>
  <si>
    <t>KKTC</t>
  </si>
  <si>
    <t xml:space="preserve">TUNUS </t>
  </si>
  <si>
    <t>LÜBNAN</t>
  </si>
  <si>
    <t>ÇEK CUMHURİYETİ</t>
  </si>
  <si>
    <t>KUVEYT</t>
  </si>
  <si>
    <t>SLOVENYA</t>
  </si>
  <si>
    <t xml:space="preserve">ÜRDÜN </t>
  </si>
  <si>
    <t xml:space="preserve">YEMEN </t>
  </si>
  <si>
    <t>KANADA</t>
  </si>
  <si>
    <t>KAZAKİSTAN</t>
  </si>
  <si>
    <t>İSVİÇRE</t>
  </si>
  <si>
    <t>MACARİSTAN</t>
  </si>
  <si>
    <t>AVUSTRALYA</t>
  </si>
  <si>
    <t>ETİYOPYA</t>
  </si>
  <si>
    <t>İRLANDA</t>
  </si>
  <si>
    <t xml:space="preserve">SUDAN </t>
  </si>
  <si>
    <t xml:space="preserve">JAPONYA </t>
  </si>
  <si>
    <t>ÖZBEKİSTAN</t>
  </si>
  <si>
    <t>SIRBİSTAN</t>
  </si>
  <si>
    <t xml:space="preserve">PORTEKİZ </t>
  </si>
  <si>
    <t>GANA</t>
  </si>
  <si>
    <t xml:space="preserve">HINDISTAN </t>
  </si>
  <si>
    <t>GÜNEY AFRİKA CUMHURİ</t>
  </si>
  <si>
    <t xml:space="preserve">MAKEDONYA </t>
  </si>
  <si>
    <t>SLOVAKYA</t>
  </si>
  <si>
    <t>PERU</t>
  </si>
  <si>
    <t xml:space="preserve">MALTA </t>
  </si>
  <si>
    <t xml:space="preserve">KATAR </t>
  </si>
  <si>
    <t>PAKISTAN</t>
  </si>
  <si>
    <t>ARNAVUTLUK</t>
  </si>
  <si>
    <t xml:space="preserve">EGE SERBEST BÖLGE </t>
  </si>
  <si>
    <t>GÜNEY KORE CUMHURİYE</t>
  </si>
  <si>
    <t xml:space="preserve">ENDONEZYA </t>
  </si>
  <si>
    <t>SINGAPUR</t>
  </si>
  <si>
    <t>İST.DERİ SERB.BÖLGE</t>
  </si>
  <si>
    <t>BREZİLYA</t>
  </si>
  <si>
    <t xml:space="preserve">BAHREYN </t>
  </si>
  <si>
    <t>KOSOVA</t>
  </si>
  <si>
    <t>MEKSİKA</t>
  </si>
  <si>
    <t xml:space="preserve">UMMAN </t>
  </si>
  <si>
    <t>İZLANDA</t>
  </si>
  <si>
    <t xml:space="preserve">MALEZYA </t>
  </si>
  <si>
    <t xml:space="preserve">NİJERYA </t>
  </si>
  <si>
    <t>LİTVANYA</t>
  </si>
  <si>
    <t xml:space="preserve">BEYAZ RUSYA </t>
  </si>
  <si>
    <t xml:space="preserve">HONG KONG </t>
  </si>
  <si>
    <t>FİNLANDİYA</t>
  </si>
  <si>
    <t>NORVEÇ</t>
  </si>
  <si>
    <t>BOSNA-HERSEK</t>
  </si>
  <si>
    <t>ŞİLİ</t>
  </si>
  <si>
    <t>HIRVATİSTAN</t>
  </si>
  <si>
    <t xml:space="preserve">BURSA SERBEST BÖLG. </t>
  </si>
  <si>
    <t>BANGLADEŞ</t>
  </si>
  <si>
    <t>KIRGIZİSTAN</t>
  </si>
  <si>
    <t>ANGOLA</t>
  </si>
  <si>
    <t>MOLDAVYA</t>
  </si>
  <si>
    <t xml:space="preserve">VIETNAM </t>
  </si>
  <si>
    <t xml:space="preserve">LETONYA </t>
  </si>
  <si>
    <t>FİLDİŞİ SAHİLİ</t>
  </si>
  <si>
    <t>AFGANİSTAN</t>
  </si>
  <si>
    <t>AVRUPA SERBEST BÖLG.</t>
  </si>
  <si>
    <t xml:space="preserve">TAYLAND </t>
  </si>
  <si>
    <t>MERSİN SERBEST BÖLGE</t>
  </si>
  <si>
    <t xml:space="preserve">KONGO </t>
  </si>
  <si>
    <t xml:space="preserve">KENYA </t>
  </si>
  <si>
    <t>TANZANYA(BİRLEŞ.CUM)</t>
  </si>
  <si>
    <t>CEBELİ TARIK</t>
  </si>
  <si>
    <t>CIBUTI</t>
  </si>
  <si>
    <t>KAYSERİ SERBEST BLG.</t>
  </si>
  <si>
    <t>TACİKİSTAN</t>
  </si>
  <si>
    <t xml:space="preserve">SENEGAL </t>
  </si>
  <si>
    <t xml:space="preserve">SRI LANKA </t>
  </si>
  <si>
    <t>TRAKYA SERBEST BÖLGE</t>
  </si>
  <si>
    <t xml:space="preserve">KOLOMBİYA </t>
  </si>
  <si>
    <t>TAYVAN</t>
  </si>
  <si>
    <t xml:space="preserve">KAMERUN </t>
  </si>
  <si>
    <t>ARJANTİN</t>
  </si>
  <si>
    <t xml:space="preserve">AHL SERBEST BÖLGE </t>
  </si>
  <si>
    <t xml:space="preserve">MORİTANYA </t>
  </si>
  <si>
    <t>İŞGAL ALT.FİLİSTİN T</t>
  </si>
  <si>
    <t>FILIPINLER</t>
  </si>
  <si>
    <t>YENI ZELANDA</t>
  </si>
  <si>
    <t>SOMALI</t>
  </si>
  <si>
    <t>RUANDA</t>
  </si>
  <si>
    <t>ANTALYA SERBEST BÖL.</t>
  </si>
  <si>
    <t>LİBERYA</t>
  </si>
  <si>
    <t>ADANA YUMURT.SER.BÖL</t>
  </si>
  <si>
    <t xml:space="preserve">BENİN </t>
  </si>
  <si>
    <t xml:space="preserve">ESTONYA </t>
  </si>
  <si>
    <t>MADAGASKAR</t>
  </si>
  <si>
    <t>GINE</t>
  </si>
  <si>
    <t>TOGO</t>
  </si>
  <si>
    <t>EKVATOR GİNESİ</t>
  </si>
  <si>
    <t>LÜKSEMBURG</t>
  </si>
  <si>
    <t xml:space="preserve">DOMINIK CUMHURIYETI </t>
  </si>
  <si>
    <t>SIERRA LEONE</t>
  </si>
  <si>
    <t xml:space="preserve">NIJER </t>
  </si>
  <si>
    <t>MAURİTİUS</t>
  </si>
  <si>
    <t xml:space="preserve">URUGUAY </t>
  </si>
  <si>
    <t>PANAMA</t>
  </si>
  <si>
    <t>TRINIDAD VE TOBAGO</t>
  </si>
  <si>
    <t>KOCAELİ SERBEST BLG.</t>
  </si>
  <si>
    <t>MALİ</t>
  </si>
  <si>
    <t xml:space="preserve">GABON </t>
  </si>
  <si>
    <t xml:space="preserve">GUATEMALA </t>
  </si>
  <si>
    <t>KARADAĞ</t>
  </si>
  <si>
    <t>MALDİV ADALARI</t>
  </si>
  <si>
    <t xml:space="preserve">GINE-BISSAU </t>
  </si>
  <si>
    <t xml:space="preserve">MOZAMBİK </t>
  </si>
  <si>
    <t xml:space="preserve">EKVATOR </t>
  </si>
  <si>
    <t>KONGO(DEM.CM)E.ZAİRE</t>
  </si>
  <si>
    <t>UGANDA</t>
  </si>
  <si>
    <t xml:space="preserve">MYANMAR (BURMA) </t>
  </si>
  <si>
    <t>BURKİNA FASO</t>
  </si>
  <si>
    <t>MOGOLISTAN</t>
  </si>
  <si>
    <t>PARAGUAY</t>
  </si>
  <si>
    <t xml:space="preserve">GAMBIYA </t>
  </si>
  <si>
    <t>GAZİANTEP SERB.BÖLG.</t>
  </si>
  <si>
    <t xml:space="preserve">KOSTARIKA </t>
  </si>
  <si>
    <t xml:space="preserve">JAMAIKA </t>
  </si>
  <si>
    <t>YENI KALODENYA VE BA</t>
  </si>
  <si>
    <t xml:space="preserve">HAITI </t>
  </si>
  <si>
    <t xml:space="preserve">CAD </t>
  </si>
  <si>
    <t>BİLİNMEYEN ULKE</t>
  </si>
  <si>
    <t>MARSHALL ADALARI</t>
  </si>
  <si>
    <t xml:space="preserve">FAROE ADALARI </t>
  </si>
  <si>
    <t>MENEMEN DERİ SR.BLG.</t>
  </si>
  <si>
    <t xml:space="preserve">BOLIVYA </t>
  </si>
  <si>
    <t xml:space="preserve">EL SALVADOR </t>
  </si>
  <si>
    <t>GUYANA</t>
  </si>
  <si>
    <t>DUBAİ</t>
  </si>
  <si>
    <t xml:space="preserve">MAYOTTE </t>
  </si>
  <si>
    <t xml:space="preserve">SURİNAM </t>
  </si>
  <si>
    <t>SEYŞEL ADALARI VE BA</t>
  </si>
  <si>
    <t>CAPE VERDE</t>
  </si>
  <si>
    <t>KAMBOÇYA</t>
  </si>
  <si>
    <t xml:space="preserve">NIKARAGUA </t>
  </si>
  <si>
    <t>HONDURAS</t>
  </si>
  <si>
    <t>LİHTENŞTAYN</t>
  </si>
  <si>
    <t>ZAMBIA</t>
  </si>
  <si>
    <t>BRUNEI</t>
  </si>
  <si>
    <t>ST.LUCIA</t>
  </si>
  <si>
    <t>NAMİBYA</t>
  </si>
  <si>
    <t>TRABZON SERBEST BLG.</t>
  </si>
  <si>
    <t>BARBADOS</t>
  </si>
  <si>
    <t>SAMSUN SERBEST BÖLG.</t>
  </si>
  <si>
    <t>KÜBA</t>
  </si>
  <si>
    <t>HOLLANDA ANTİLLERİ</t>
  </si>
  <si>
    <t xml:space="preserve">KOMOR ADALARI </t>
  </si>
  <si>
    <t xml:space="preserve">NEPAL </t>
  </si>
  <si>
    <t>ST.VINCENT VE GRENAD</t>
  </si>
  <si>
    <t>VENEZUELLA</t>
  </si>
  <si>
    <t>TÜBİTAK MAM TEKN.S.B</t>
  </si>
  <si>
    <t xml:space="preserve">BURUNDI </t>
  </si>
  <si>
    <t xml:space="preserve">BAHAMALAR </t>
  </si>
  <si>
    <t>DENİZLİ SERBEST BÖLG</t>
  </si>
  <si>
    <t>ZIMBABVE</t>
  </si>
  <si>
    <t>FRANSIZ POLİNEZYASI</t>
  </si>
  <si>
    <t>ORTA AFRİKA CUMHURİY</t>
  </si>
  <si>
    <t>DAĞISTAN CUMHURİYETİ</t>
  </si>
  <si>
    <t>BELİZE</t>
  </si>
  <si>
    <t xml:space="preserve">GRENADA </t>
  </si>
  <si>
    <t>ANTIGUA VE BERMUDA</t>
  </si>
  <si>
    <t xml:space="preserve">PAPUA YENI GINE </t>
  </si>
  <si>
    <t>LAOS (HALK CUM.)</t>
  </si>
  <si>
    <t>INGILIZ VIRJIN ADALA</t>
  </si>
  <si>
    <t xml:space="preserve">BERMUDA </t>
  </si>
  <si>
    <t>ŞARJA (SHARJAH)</t>
  </si>
  <si>
    <t xml:space="preserve">TONGA </t>
  </si>
  <si>
    <t>DOMINIKA</t>
  </si>
  <si>
    <t xml:space="preserve">VENUATU </t>
  </si>
  <si>
    <t>SAO TOME VE PRINCIPE</t>
  </si>
  <si>
    <t>CAYMAN ADALARI</t>
  </si>
  <si>
    <t xml:space="preserve">SVAZILAND </t>
  </si>
  <si>
    <t>SAMOA (BATI SAMOA)</t>
  </si>
  <si>
    <t>FİJİ</t>
  </si>
  <si>
    <t>RİZE SERBEST BÖLGESİ</t>
  </si>
  <si>
    <t>ST.KİTTS VE NEVİS</t>
  </si>
  <si>
    <t>TATARİSTAN</t>
  </si>
  <si>
    <t xml:space="preserve">MAKAO </t>
  </si>
  <si>
    <t xml:space="preserve">LESOTHO </t>
  </si>
  <si>
    <t>ERİTRE</t>
  </si>
  <si>
    <t>KIBRIS</t>
  </si>
  <si>
    <t>FRANSIZ GÜNEY TOPRAK</t>
  </si>
  <si>
    <t>ANGUILLA</t>
  </si>
  <si>
    <t>KİRİBATİ</t>
  </si>
  <si>
    <t>MALAVI</t>
  </si>
  <si>
    <t>ABD VİRJİN ADALARI</t>
  </si>
  <si>
    <t>ÇEÇEN CUMHURİYETİ</t>
  </si>
  <si>
    <t>AMERİKAN SAMOASI</t>
  </si>
  <si>
    <t xml:space="preserve">ANDORRA </t>
  </si>
  <si>
    <t xml:space="preserve">ARUBA </t>
  </si>
  <si>
    <t>BELÇ?KA-LÜKSEMBURG</t>
  </si>
  <si>
    <t>BOSTVANA</t>
  </si>
  <si>
    <t xml:space="preserve">BUHUTAN </t>
  </si>
  <si>
    <t>BİR.DEV.MİNOR OUTLY.</t>
  </si>
  <si>
    <t xml:space="preserve">CEUTA </t>
  </si>
  <si>
    <t>COOK ADALARI</t>
  </si>
  <si>
    <t xml:space="preserve">CURACAO ADASI </t>
  </si>
  <si>
    <t>DOĞU TİMOR</t>
  </si>
  <si>
    <t>GRÖNLAND</t>
  </si>
  <si>
    <t>GUADELOUPE</t>
  </si>
  <si>
    <t>GUAM</t>
  </si>
  <si>
    <t>GÜN.GEORG.VE SAND.AD</t>
  </si>
  <si>
    <t xml:space="preserve">KANARYA ADALARI </t>
  </si>
  <si>
    <t>KONGO HALK CUMHUR.</t>
  </si>
  <si>
    <t>KUZEY KORE DEMOKRATİ</t>
  </si>
  <si>
    <t>KUZEY MARİANA ADALAR</t>
  </si>
  <si>
    <t>KUZEY İRLANDA</t>
  </si>
  <si>
    <t>MİKRONEZYA</t>
  </si>
  <si>
    <t xml:space="preserve">PALAU </t>
  </si>
  <si>
    <t>PORTO RİKO</t>
  </si>
  <si>
    <t>SAN MARİNO</t>
  </si>
  <si>
    <t xml:space="preserve">SOLOMON ADALARI </t>
  </si>
  <si>
    <t>ST.PIERRE VE MIQUELO</t>
  </si>
  <si>
    <t>TURKS VE CAICOS ADAS</t>
  </si>
  <si>
    <t>TUVALU</t>
  </si>
  <si>
    <t>VALLİS VE FUTUNA ADA</t>
  </si>
  <si>
    <t>VATİKAN</t>
  </si>
  <si>
    <t>VİETNAM (GÜNEY)</t>
  </si>
  <si>
    <t>VİETNAM (KUZEY)</t>
  </si>
  <si>
    <t>ABUDABİ</t>
  </si>
  <si>
    <t>2014 - 2015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</si>
  <si>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</si>
  <si>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</si>
  <si>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</si>
  <si>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</si>
  <si>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</si>
  <si>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</si>
  <si>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</si>
  <si>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</si>
  <si>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</si>
  <si>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</si>
  <si>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</si>
  <si>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</si>
  <si>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</si>
  <si>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</si>
  <si>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</si>
  <si>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</si>
  <si>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</si>
  <si>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</si>
  <si>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</si>
  <si>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</si>
  <si>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</si>
  <si>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</si>
  <si>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</si>
  <si>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</si>
  <si>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</si>
  <si>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</si>
  <si>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</si>
  <si>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2014 SEKTÖREL BAZDA AYLIK İHRACAT KAYIT RAKAMLARI(1000 $)</t>
  </si>
  <si>
    <t>2015 SEKTÖREL BAZDA AYLIK İHRACAT KAYIT RAKAMLARI(1000 $)</t>
  </si>
  <si>
    <t>31.01.2016 Konsolide İllere Göre İhracat  (1000 $)</t>
  </si>
  <si>
    <t>1 - 31 OCAK</t>
  </si>
  <si>
    <t>1 Ocak  - 31.01.2015</t>
  </si>
  <si>
    <t>1 Ocak  - 31.01.2016</t>
  </si>
  <si>
    <t>31.01.2016 Konsolide Ülke Gruplarına Göre İhracat  (1000$)</t>
  </si>
  <si>
    <t>01  - 31.01.2015</t>
  </si>
  <si>
    <t>01  - 31.01.2016</t>
  </si>
  <si>
    <t>31.01.2016 Konsolide Ülke Gruplarına Göre İhracat  (1000KG)</t>
  </si>
  <si>
    <t>31.01.2016 Konsolide Ülkelere Göre İhracat  (1000 $)</t>
  </si>
  <si>
    <t>AVUSTURALYA OKYANUSU</t>
  </si>
  <si>
    <t>31.01.2016 2015 İHRACAT RAKAMLARI</t>
  </si>
  <si>
    <t xml:space="preserve"> OCAK - 31 OCAK</t>
  </si>
  <si>
    <t>2015 - 2016</t>
  </si>
  <si>
    <t>2016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</si>
</sst>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-* #,##0.00\ _Y_T_L_-;\-* #,##0.00\ _Y_T_L_-;_-* &quot;-&quot;??\ _Y_T_L_-;_-@_-"/>
    <numFmt numFmtId="166" formatCode="0.0"/>
  </numFmts>
  <fonts count="9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b/>
      <i/>
      <sz val="11"/>
      <color indexed="8"/>
      <name val="Arial Tur"/>
      <family val="2"/>
      <charset val="162"/>
    </font>
    <font>
      <b/>
      <sz val="11"/>
      <color indexed="9"/>
      <name val="Arial"/>
      <family val="2"/>
      <charset val="162"/>
    </font>
    <font>
      <b/>
      <sz val="11"/>
      <color indexed="8"/>
      <name val="Arial Tur"/>
      <family val="2"/>
      <charset val="162"/>
    </font>
    <font>
      <sz val="11"/>
      <color indexed="63"/>
      <name val="Arial"/>
      <family val="2"/>
      <charset val="162"/>
    </font>
    <font>
      <b/>
      <sz val="11"/>
      <color indexed="63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10"/>
      <name val="Arial Narrow"/>
      <family val="2"/>
      <charset val="162"/>
    </font>
    <font>
      <sz val="10"/>
      <name val="Arial Narrow"/>
      <family val="2"/>
      <charset val="162"/>
    </font>
    <font>
      <b/>
      <sz val="10"/>
      <name val="Arial Narrow"/>
      <family val="2"/>
      <charset val="162"/>
    </font>
    <font>
      <b/>
      <i/>
      <sz val="10"/>
      <color rgb="FFFF000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sz val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sz val="1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2"/>
      <name val="Arial Tur"/>
      <family val="2"/>
      <charset val="162"/>
    </font>
    <font>
      <b/>
      <sz val="10"/>
      <color indexed="12"/>
      <name val="Arial"/>
      <family val="2"/>
    </font>
    <font>
      <b/>
      <sz val="9.5"/>
      <color indexed="62"/>
      <name val="Arial Tur"/>
      <family val="2"/>
      <charset val="162"/>
    </font>
    <font>
      <b/>
      <sz val="10"/>
      <color rgb="FFFF0000"/>
      <name val="Arial Tur"/>
      <charset val="162"/>
    </font>
    <font>
      <b/>
      <sz val="11"/>
      <color rgb="FFFF0000"/>
      <name val="Arial Tur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sz val="12"/>
      <color indexed="48"/>
      <name val="Arial Tur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</fonts>
  <fills count="5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6"/>
        <bgColor indexed="24"/>
      </patternFill>
    </fill>
    <fill>
      <patternFill patternType="solid">
        <fgColor indexed="9"/>
        <bgColor indexed="24"/>
      </patternFill>
    </fill>
  </fills>
  <borders count="4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ck">
        <color indexed="21"/>
      </bottom>
      <diagonal/>
    </border>
    <border>
      <left/>
      <right/>
      <top style="thick">
        <color indexed="21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1">
    <xf numFmtId="0" fontId="0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2" borderId="0" applyNumberFormat="0" applyBorder="0" applyAlignment="0" applyProtection="0"/>
    <xf numFmtId="0" fontId="33" fillId="35" borderId="0" applyNumberFormat="0" applyBorder="0" applyAlignment="0" applyProtection="0"/>
    <xf numFmtId="0" fontId="33" fillId="29" borderId="0" applyNumberFormat="0" applyBorder="0" applyAlignment="0" applyProtection="0"/>
    <xf numFmtId="0" fontId="3" fillId="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0" fillId="14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0" fillId="17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20" fillId="20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0" fillId="2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0" fillId="2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41" borderId="16" applyNumberFormat="0" applyAlignment="0" applyProtection="0"/>
    <xf numFmtId="0" fontId="41" fillId="41" borderId="16" applyNumberFormat="0" applyAlignment="0" applyProtection="0"/>
    <xf numFmtId="0" fontId="41" fillId="41" borderId="16" applyNumberFormat="0" applyAlignment="0" applyProtection="0"/>
    <xf numFmtId="0" fontId="41" fillId="41" borderId="16" applyNumberFormat="0" applyAlignment="0" applyProtection="0"/>
    <xf numFmtId="0" fontId="41" fillId="41" borderId="16" applyNumberFormat="0" applyAlignment="0" applyProtection="0"/>
    <xf numFmtId="0" fontId="42" fillId="42" borderId="17" applyNumberFormat="0" applyAlignment="0" applyProtection="0"/>
    <xf numFmtId="0" fontId="42" fillId="42" borderId="17" applyNumberFormat="0" applyAlignment="0" applyProtection="0"/>
    <xf numFmtId="0" fontId="42" fillId="42" borderId="17" applyNumberFormat="0" applyAlignment="0" applyProtection="0"/>
    <xf numFmtId="0" fontId="42" fillId="42" borderId="17" applyNumberFormat="0" applyAlignment="0" applyProtection="0"/>
    <xf numFmtId="0" fontId="42" fillId="42" borderId="17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3" fillId="41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33" borderId="16" applyNumberFormat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1" fillId="0" borderId="3" applyNumberFormat="0" applyFill="0" applyAlignment="0" applyProtection="0"/>
    <xf numFmtId="0" fontId="38" fillId="0" borderId="13" applyNumberFormat="0" applyFill="0" applyAlignment="0" applyProtection="0"/>
    <xf numFmtId="0" fontId="12" fillId="0" borderId="4" applyNumberFormat="0" applyFill="0" applyAlignment="0" applyProtection="0"/>
    <xf numFmtId="0" fontId="39" fillId="0" borderId="14" applyNumberFormat="0" applyFill="0" applyAlignment="0" applyProtection="0"/>
    <xf numFmtId="0" fontId="13" fillId="0" borderId="5" applyNumberFormat="0" applyFill="0" applyAlignment="0" applyProtection="0"/>
    <xf numFmtId="0" fontId="40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1" borderId="16" applyNumberFormat="0" applyAlignment="0" applyProtection="0"/>
    <xf numFmtId="0" fontId="14" fillId="6" borderId="6" applyNumberFormat="0" applyAlignment="0" applyProtection="0"/>
    <xf numFmtId="0" fontId="44" fillId="33" borderId="16" applyNumberFormat="0" applyAlignment="0" applyProtection="0"/>
    <xf numFmtId="0" fontId="44" fillId="33" borderId="16" applyNumberFormat="0" applyAlignment="0" applyProtection="0"/>
    <xf numFmtId="0" fontId="44" fillId="33" borderId="16" applyNumberFormat="0" applyAlignment="0" applyProtection="0"/>
    <xf numFmtId="0" fontId="44" fillId="33" borderId="16" applyNumberFormat="0" applyAlignment="0" applyProtection="0"/>
    <xf numFmtId="0" fontId="44" fillId="33" borderId="16" applyNumberFormat="0" applyAlignment="0" applyProtection="0"/>
    <xf numFmtId="0" fontId="42" fillId="42" borderId="17" applyNumberFormat="0" applyAlignment="0" applyProtection="0"/>
    <xf numFmtId="0" fontId="45" fillId="43" borderId="0" applyNumberFormat="0" applyBorder="0" applyAlignment="0" applyProtection="0"/>
    <xf numFmtId="0" fontId="36" fillId="40" borderId="0" applyNumberFormat="0" applyBorder="0" applyAlignment="0" applyProtection="0"/>
    <xf numFmtId="0" fontId="16" fillId="0" borderId="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30" borderId="19" applyNumberFormat="0" applyFont="0" applyAlignment="0" applyProtection="0"/>
    <xf numFmtId="0" fontId="5" fillId="30" borderId="1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8" borderId="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8" borderId="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8" borderId="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" fillId="8" borderId="9" applyNumberFormat="0" applyFont="0" applyAlignment="0" applyProtection="0"/>
    <xf numFmtId="0" fontId="32" fillId="8" borderId="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8" borderId="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2" fillId="30" borderId="19" applyNumberFormat="0" applyFont="0" applyAlignment="0" applyProtection="0"/>
    <xf numFmtId="0" fontId="3" fillId="8" borderId="9" applyNumberFormat="0" applyFont="0" applyAlignment="0" applyProtection="0"/>
    <xf numFmtId="0" fontId="5" fillId="30" borderId="19" applyNumberFormat="0" applyFont="0" applyAlignment="0" applyProtection="0"/>
    <xf numFmtId="0" fontId="5" fillId="30" borderId="19" applyNumberFormat="0" applyFont="0" applyAlignment="0" applyProtection="0"/>
    <xf numFmtId="0" fontId="46" fillId="33" borderId="0" applyNumberFormat="0" applyBorder="0" applyAlignment="0" applyProtection="0"/>
    <xf numFmtId="0" fontId="15" fillId="7" borderId="7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19" fillId="0" borderId="1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2" borderId="0" applyNumberFormat="0" applyBorder="0" applyAlignment="0" applyProtection="0"/>
    <xf numFmtId="0" fontId="33" fillId="35" borderId="0" applyNumberFormat="0" applyBorder="0" applyAlignment="0" applyProtection="0"/>
    <xf numFmtId="0" fontId="33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43" fillId="41" borderId="18" applyNumberFormat="0" applyAlignment="0" applyProtection="0"/>
    <xf numFmtId="0" fontId="18" fillId="0" borderId="0" applyNumberFormat="0" applyFill="0" applyBorder="0" applyAlignment="0" applyProtection="0"/>
    <xf numFmtId="0" fontId="44" fillId="33" borderId="16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1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21" fillId="0" borderId="0" xfId="3" applyFont="1" applyFill="1" applyBorder="1"/>
    <xf numFmtId="0" fontId="22" fillId="0" borderId="0" xfId="3" applyFont="1" applyFill="1" applyBorder="1"/>
    <xf numFmtId="0" fontId="21" fillId="0" borderId="0" xfId="3" applyFont="1" applyFill="1"/>
    <xf numFmtId="0" fontId="21" fillId="0" borderId="11" xfId="3" applyFont="1" applyFill="1" applyBorder="1" applyAlignment="1">
      <alignment wrapText="1"/>
    </xf>
    <xf numFmtId="0" fontId="24" fillId="0" borderId="11" xfId="3" applyFont="1" applyFill="1" applyBorder="1" applyAlignment="1">
      <alignment wrapText="1"/>
    </xf>
    <xf numFmtId="0" fontId="25" fillId="0" borderId="11" xfId="3" applyFont="1" applyFill="1" applyBorder="1" applyAlignment="1">
      <alignment horizontal="center"/>
    </xf>
    <xf numFmtId="1" fontId="25" fillId="0" borderId="11" xfId="3" applyNumberFormat="1" applyFont="1" applyFill="1" applyBorder="1" applyAlignment="1">
      <alignment horizontal="center"/>
    </xf>
    <xf numFmtId="2" fontId="26" fillId="0" borderId="11" xfId="3" applyNumberFormat="1" applyFont="1" applyFill="1" applyBorder="1" applyAlignment="1">
      <alignment horizontal="center" wrapText="1"/>
    </xf>
    <xf numFmtId="0" fontId="27" fillId="27" borderId="11" xfId="3" applyFont="1" applyFill="1" applyBorder="1"/>
    <xf numFmtId="3" fontId="25" fillId="27" borderId="11" xfId="3" applyNumberFormat="1" applyFont="1" applyFill="1" applyBorder="1" applyAlignment="1">
      <alignment horizontal="center"/>
    </xf>
    <xf numFmtId="166" fontId="25" fillId="27" borderId="11" xfId="3" applyNumberFormat="1" applyFont="1" applyFill="1" applyBorder="1" applyAlignment="1">
      <alignment horizontal="center"/>
    </xf>
    <xf numFmtId="0" fontId="25" fillId="0" borderId="11" xfId="3" applyFont="1" applyFill="1" applyBorder="1"/>
    <xf numFmtId="0" fontId="21" fillId="0" borderId="11" xfId="3" applyFont="1" applyFill="1" applyBorder="1"/>
    <xf numFmtId="3" fontId="28" fillId="0" borderId="11" xfId="3" applyNumberFormat="1" applyFont="1" applyFill="1" applyBorder="1" applyAlignment="1">
      <alignment horizontal="center"/>
    </xf>
    <xf numFmtId="166" fontId="28" fillId="0" borderId="11" xfId="3" applyNumberFormat="1" applyFont="1" applyFill="1" applyBorder="1" applyAlignment="1">
      <alignment horizontal="center"/>
    </xf>
    <xf numFmtId="3" fontId="25" fillId="0" borderId="11" xfId="3" applyNumberFormat="1" applyFont="1" applyFill="1" applyBorder="1" applyAlignment="1">
      <alignment horizontal="center"/>
    </xf>
    <xf numFmtId="0" fontId="21" fillId="0" borderId="11" xfId="0" applyFont="1" applyFill="1" applyBorder="1"/>
    <xf numFmtId="0" fontId="25" fillId="27" borderId="11" xfId="3" applyFont="1" applyFill="1" applyBorder="1"/>
    <xf numFmtId="3" fontId="29" fillId="0" borderId="11" xfId="3" applyNumberFormat="1" applyFont="1" applyFill="1" applyBorder="1" applyAlignment="1">
      <alignment horizontal="center"/>
    </xf>
    <xf numFmtId="9" fontId="21" fillId="0" borderId="0" xfId="4" applyFont="1" applyFill="1" applyBorder="1"/>
    <xf numFmtId="0" fontId="0" fillId="0" borderId="11" xfId="0" applyBorder="1" applyAlignment="1">
      <alignment wrapText="1"/>
    </xf>
    <xf numFmtId="0" fontId="50" fillId="0" borderId="11" xfId="0" applyFont="1" applyBorder="1" applyAlignment="1">
      <alignment wrapText="1"/>
    </xf>
    <xf numFmtId="1" fontId="26" fillId="0" borderId="11" xfId="3" applyNumberFormat="1" applyFont="1" applyFill="1" applyBorder="1" applyAlignment="1">
      <alignment horizontal="center" wrapText="1"/>
    </xf>
    <xf numFmtId="0" fontId="29" fillId="0" borderId="11" xfId="0" applyFont="1" applyBorder="1"/>
    <xf numFmtId="3" fontId="30" fillId="0" borderId="11" xfId="0" applyNumberFormat="1" applyFont="1" applyFill="1" applyBorder="1" applyAlignment="1">
      <alignment horizontal="right"/>
    </xf>
    <xf numFmtId="3" fontId="30" fillId="0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/>
    </xf>
    <xf numFmtId="3" fontId="25" fillId="0" borderId="11" xfId="0" applyNumberFormat="1" applyFont="1" applyFill="1" applyBorder="1" applyAlignment="1">
      <alignment horizontal="right"/>
    </xf>
    <xf numFmtId="3" fontId="25" fillId="0" borderId="11" xfId="0" applyNumberFormat="1" applyFont="1" applyFill="1" applyBorder="1" applyAlignment="1">
      <alignment horizontal="center"/>
    </xf>
    <xf numFmtId="49" fontId="57" fillId="0" borderId="0" xfId="0" applyNumberFormat="1" applyFont="1" applyAlignment="1"/>
    <xf numFmtId="0" fontId="57" fillId="0" borderId="0" xfId="0" applyFont="1"/>
    <xf numFmtId="14" fontId="6" fillId="0" borderId="0" xfId="0" applyNumberFormat="1" applyFont="1" applyAlignment="1">
      <alignment horizontal="left"/>
    </xf>
    <xf numFmtId="0" fontId="6" fillId="0" borderId="0" xfId="0" applyFont="1" applyAlignment="1"/>
    <xf numFmtId="0" fontId="29" fillId="0" borderId="0" xfId="0" applyFont="1"/>
    <xf numFmtId="3" fontId="0" fillId="0" borderId="0" xfId="0" applyNumberFormat="1"/>
    <xf numFmtId="0" fontId="59" fillId="45" borderId="25" xfId="0" applyFont="1" applyFill="1" applyBorder="1" applyAlignment="1">
      <alignment horizontal="center"/>
    </xf>
    <xf numFmtId="0" fontId="59" fillId="45" borderId="26" xfId="0" applyFont="1" applyFill="1" applyBorder="1" applyAlignment="1">
      <alignment horizontal="right"/>
    </xf>
    <xf numFmtId="0" fontId="59" fillId="45" borderId="26" xfId="0" applyFont="1" applyFill="1" applyBorder="1" applyAlignment="1">
      <alignment horizontal="center"/>
    </xf>
    <xf numFmtId="3" fontId="59" fillId="45" borderId="26" xfId="0" applyNumberFormat="1" applyFont="1" applyFill="1" applyBorder="1" applyAlignment="1">
      <alignment horizontal="right"/>
    </xf>
    <xf numFmtId="0" fontId="60" fillId="46" borderId="0" xfId="0" applyFont="1" applyFill="1" applyAlignment="1">
      <alignment horizontal="center"/>
    </xf>
    <xf numFmtId="49" fontId="61" fillId="47" borderId="25" xfId="0" applyNumberFormat="1" applyFont="1" applyFill="1" applyBorder="1" applyAlignment="1"/>
    <xf numFmtId="3" fontId="62" fillId="48" borderId="26" xfId="0" applyNumberFormat="1" applyFont="1" applyFill="1" applyBorder="1" applyAlignment="1"/>
    <xf numFmtId="3" fontId="63" fillId="48" borderId="26" xfId="0" applyNumberFormat="1" applyFont="1" applyFill="1" applyBorder="1" applyAlignment="1"/>
    <xf numFmtId="4" fontId="0" fillId="0" borderId="0" xfId="0" applyNumberFormat="1"/>
    <xf numFmtId="0" fontId="64" fillId="49" borderId="0" xfId="0" applyFont="1" applyFill="1" applyBorder="1" applyAlignment="1">
      <alignment horizontal="right"/>
    </xf>
    <xf numFmtId="0" fontId="64" fillId="0" borderId="0" xfId="0" applyFont="1"/>
    <xf numFmtId="0" fontId="65" fillId="0" borderId="0" xfId="0" applyFont="1"/>
    <xf numFmtId="0" fontId="66" fillId="0" borderId="0" xfId="0" applyFont="1"/>
    <xf numFmtId="3" fontId="66" fillId="0" borderId="0" xfId="0" applyNumberFormat="1" applyFont="1"/>
    <xf numFmtId="3" fontId="67" fillId="0" borderId="0" xfId="0" applyNumberFormat="1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8" fillId="0" borderId="0" xfId="0" applyNumberFormat="1" applyFont="1"/>
    <xf numFmtId="164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7" fillId="0" borderId="0" xfId="342" applyNumberFormat="1" applyFont="1"/>
    <xf numFmtId="164" fontId="7" fillId="3" borderId="0" xfId="342" applyNumberFormat="1" applyFont="1" applyFill="1"/>
    <xf numFmtId="164" fontId="25" fillId="0" borderId="11" xfId="3" applyNumberFormat="1" applyFont="1" applyFill="1" applyBorder="1" applyAlignment="1">
      <alignment horizontal="center"/>
    </xf>
    <xf numFmtId="164" fontId="28" fillId="0" borderId="11" xfId="3" applyNumberFormat="1" applyFont="1" applyFill="1" applyBorder="1" applyAlignment="1">
      <alignment horizontal="center"/>
    </xf>
    <xf numFmtId="164" fontId="25" fillId="27" borderId="11" xfId="3" applyNumberFormat="1" applyFont="1" applyFill="1" applyBorder="1" applyAlignment="1">
      <alignment horizontal="center"/>
    </xf>
    <xf numFmtId="164" fontId="29" fillId="0" borderId="11" xfId="3" applyNumberFormat="1" applyFont="1" applyFill="1" applyBorder="1" applyAlignment="1">
      <alignment horizontal="center"/>
    </xf>
    <xf numFmtId="164" fontId="51" fillId="0" borderId="11" xfId="336" applyNumberFormat="1" applyFont="1" applyFill="1" applyBorder="1" applyAlignment="1">
      <alignment horizontal="center"/>
    </xf>
    <xf numFmtId="164" fontId="31" fillId="0" borderId="11" xfId="0" applyNumberFormat="1" applyFont="1" applyFill="1" applyBorder="1"/>
    <xf numFmtId="164" fontId="25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0" fontId="68" fillId="0" borderId="0" xfId="240" applyFont="1" applyAlignment="1"/>
    <xf numFmtId="0" fontId="5" fillId="0" borderId="0" xfId="240" applyAlignment="1">
      <alignment horizontal="right"/>
    </xf>
    <xf numFmtId="0" fontId="5" fillId="0" borderId="0" xfId="240"/>
    <xf numFmtId="49" fontId="69" fillId="0" borderId="0" xfId="240" applyNumberFormat="1" applyFont="1" applyAlignment="1">
      <alignment horizontal="center"/>
    </xf>
    <xf numFmtId="49" fontId="70" fillId="0" borderId="0" xfId="240" applyNumberFormat="1" applyFont="1" applyAlignment="1">
      <alignment horizontal="center"/>
    </xf>
    <xf numFmtId="0" fontId="71" fillId="0" borderId="0" xfId="240" applyFont="1"/>
    <xf numFmtId="49" fontId="53" fillId="44" borderId="27" xfId="240" applyNumberFormat="1" applyFont="1" applyFill="1" applyBorder="1" applyAlignment="1">
      <alignment horizontal="center"/>
    </xf>
    <xf numFmtId="49" fontId="53" fillId="44" borderId="28" xfId="240" applyNumberFormat="1" applyFont="1" applyFill="1" applyBorder="1" applyAlignment="1">
      <alignment horizontal="center"/>
    </xf>
    <xf numFmtId="0" fontId="53" fillId="44" borderId="29" xfId="240" applyFont="1" applyFill="1" applyBorder="1" applyAlignment="1">
      <alignment horizontal="center"/>
    </xf>
    <xf numFmtId="0" fontId="72" fillId="0" borderId="0" xfId="240" applyFont="1" applyAlignment="1">
      <alignment horizontal="center"/>
    </xf>
    <xf numFmtId="0" fontId="31" fillId="0" borderId="0" xfId="240" applyFont="1" applyAlignment="1">
      <alignment horizontal="center"/>
    </xf>
    <xf numFmtId="0" fontId="54" fillId="44" borderId="30" xfId="240" applyFont="1" applyFill="1" applyBorder="1"/>
    <xf numFmtId="3" fontId="54" fillId="44" borderId="21" xfId="240" applyNumberFormat="1" applyFont="1" applyFill="1" applyBorder="1"/>
    <xf numFmtId="3" fontId="54" fillId="44" borderId="31" xfId="240" applyNumberFormat="1" applyFont="1" applyFill="1" applyBorder="1"/>
    <xf numFmtId="0" fontId="73" fillId="44" borderId="30" xfId="240" applyFont="1" applyFill="1" applyBorder="1"/>
    <xf numFmtId="3" fontId="74" fillId="44" borderId="0" xfId="240" applyNumberFormat="1" applyFont="1" applyFill="1" applyBorder="1"/>
    <xf numFmtId="3" fontId="74" fillId="44" borderId="32" xfId="240" applyNumberFormat="1" applyFont="1" applyFill="1" applyBorder="1"/>
    <xf numFmtId="0" fontId="75" fillId="0" borderId="0" xfId="240" applyFont="1"/>
    <xf numFmtId="0" fontId="9" fillId="0" borderId="0" xfId="240" applyFont="1"/>
    <xf numFmtId="0" fontId="55" fillId="44" borderId="30" xfId="240" applyFont="1" applyFill="1" applyBorder="1"/>
    <xf numFmtId="3" fontId="55" fillId="44" borderId="0" xfId="240" applyNumberFormat="1" applyFont="1" applyFill="1" applyBorder="1"/>
    <xf numFmtId="3" fontId="55" fillId="44" borderId="32" xfId="240" applyNumberFormat="1" applyFont="1" applyFill="1" applyBorder="1"/>
    <xf numFmtId="3" fontId="56" fillId="44" borderId="0" xfId="240" applyNumberFormat="1" applyFont="1" applyFill="1" applyBorder="1"/>
    <xf numFmtId="3" fontId="54" fillId="44" borderId="0" xfId="240" applyNumberFormat="1" applyFont="1" applyFill="1" applyBorder="1"/>
    <xf numFmtId="3" fontId="54" fillId="44" borderId="32" xfId="240" applyNumberFormat="1" applyFont="1" applyFill="1" applyBorder="1"/>
    <xf numFmtId="0" fontId="72" fillId="0" borderId="0" xfId="240" applyFont="1"/>
    <xf numFmtId="0" fontId="31" fillId="0" borderId="0" xfId="240" applyFont="1"/>
    <xf numFmtId="0" fontId="76" fillId="0" borderId="0" xfId="240" applyFont="1"/>
    <xf numFmtId="0" fontId="77" fillId="0" borderId="0" xfId="240" applyFont="1"/>
    <xf numFmtId="0" fontId="82" fillId="44" borderId="30" xfId="240" applyFont="1" applyFill="1" applyBorder="1"/>
    <xf numFmtId="3" fontId="82" fillId="44" borderId="0" xfId="240" applyNumberFormat="1" applyFont="1" applyFill="1" applyBorder="1"/>
    <xf numFmtId="3" fontId="83" fillId="44" borderId="32" xfId="240" applyNumberFormat="1" applyFont="1" applyFill="1" applyBorder="1"/>
    <xf numFmtId="3" fontId="54" fillId="44" borderId="35" xfId="240" applyNumberFormat="1" applyFont="1" applyFill="1" applyBorder="1"/>
    <xf numFmtId="0" fontId="78" fillId="44" borderId="33" xfId="240" applyFont="1" applyFill="1" applyBorder="1" applyAlignment="1">
      <alignment horizontal="center"/>
    </xf>
    <xf numFmtId="3" fontId="78" fillId="44" borderId="34" xfId="240" applyNumberFormat="1" applyFont="1" applyFill="1" applyBorder="1"/>
    <xf numFmtId="0" fontId="79" fillId="0" borderId="0" xfId="240" applyFont="1"/>
    <xf numFmtId="0" fontId="29" fillId="0" borderId="0" xfId="240" applyFont="1"/>
    <xf numFmtId="0" fontId="71" fillId="0" borderId="0" xfId="240" applyFont="1" applyAlignment="1">
      <alignment horizontal="left"/>
    </xf>
    <xf numFmtId="3" fontId="5" fillId="0" borderId="0" xfId="240" applyNumberFormat="1"/>
    <xf numFmtId="0" fontId="64" fillId="0" borderId="0" xfId="240" applyFont="1" applyBorder="1" applyAlignment="1"/>
    <xf numFmtId="0" fontId="5" fillId="0" borderId="0" xfId="240" applyAlignment="1">
      <alignment horizontal="left"/>
    </xf>
    <xf numFmtId="0" fontId="64" fillId="49" borderId="0" xfId="240" applyFont="1" applyFill="1" applyBorder="1" applyAlignment="1">
      <alignment horizontal="right"/>
    </xf>
    <xf numFmtId="3" fontId="64" fillId="0" borderId="0" xfId="240" applyNumberFormat="1" applyFont="1"/>
    <xf numFmtId="0" fontId="80" fillId="0" borderId="0" xfId="240" applyFont="1" applyAlignment="1">
      <alignment horizontal="left" wrapText="1"/>
    </xf>
    <xf numFmtId="0" fontId="57" fillId="0" borderId="0" xfId="240" applyFont="1"/>
    <xf numFmtId="0" fontId="58" fillId="0" borderId="0" xfId="240" applyFont="1"/>
    <xf numFmtId="0" fontId="84" fillId="46" borderId="0" xfId="240" applyFont="1" applyFill="1" applyBorder="1" applyAlignment="1">
      <alignment horizontal="left"/>
    </xf>
    <xf numFmtId="0" fontId="85" fillId="46" borderId="36" xfId="240" applyFont="1" applyFill="1" applyBorder="1"/>
    <xf numFmtId="49" fontId="86" fillId="0" borderId="37" xfId="240" applyNumberFormat="1" applyFont="1" applyFill="1" applyBorder="1" applyAlignment="1">
      <alignment horizontal="center"/>
    </xf>
    <xf numFmtId="0" fontId="87" fillId="46" borderId="36" xfId="240" applyFont="1" applyFill="1" applyBorder="1"/>
    <xf numFmtId="0" fontId="87" fillId="46" borderId="36" xfId="240" applyFont="1" applyFill="1" applyBorder="1" applyAlignment="1">
      <alignment horizontal="left"/>
    </xf>
    <xf numFmtId="0" fontId="88" fillId="46" borderId="36" xfId="240" applyFont="1" applyFill="1" applyBorder="1"/>
    <xf numFmtId="0" fontId="86" fillId="46" borderId="36" xfId="240" applyFont="1" applyFill="1" applyBorder="1"/>
    <xf numFmtId="0" fontId="89" fillId="46" borderId="36" xfId="240" applyFont="1" applyFill="1" applyBorder="1" applyAlignment="1">
      <alignment horizontal="left"/>
    </xf>
    <xf numFmtId="0" fontId="89" fillId="46" borderId="0" xfId="240" applyFont="1" applyFill="1" applyBorder="1" applyAlignment="1">
      <alignment horizontal="left"/>
    </xf>
    <xf numFmtId="0" fontId="90" fillId="0" borderId="0" xfId="240" applyFont="1" applyAlignment="1">
      <alignment horizontal="right"/>
    </xf>
    <xf numFmtId="0" fontId="72" fillId="0" borderId="0" xfId="240" applyFont="1" applyAlignment="1">
      <alignment horizontal="right"/>
    </xf>
    <xf numFmtId="0" fontId="31" fillId="0" borderId="0" xfId="240" applyFont="1" applyAlignment="1">
      <alignment horizontal="left"/>
    </xf>
    <xf numFmtId="0" fontId="87" fillId="46" borderId="0" xfId="240" applyFont="1" applyFill="1" applyBorder="1" applyAlignment="1">
      <alignment horizontal="left"/>
    </xf>
    <xf numFmtId="0" fontId="31" fillId="0" borderId="0" xfId="240" applyFont="1" applyAlignment="1">
      <alignment horizontal="right"/>
    </xf>
    <xf numFmtId="0" fontId="87" fillId="46" borderId="38" xfId="240" applyFont="1" applyFill="1" applyBorder="1"/>
    <xf numFmtId="49" fontId="86" fillId="0" borderId="39" xfId="240" applyNumberFormat="1" applyFont="1" applyFill="1" applyBorder="1" applyAlignment="1">
      <alignment horizontal="center"/>
    </xf>
    <xf numFmtId="0" fontId="85" fillId="46" borderId="38" xfId="240" applyFont="1" applyFill="1" applyBorder="1"/>
    <xf numFmtId="0" fontId="7" fillId="0" borderId="0" xfId="0" applyFont="1"/>
    <xf numFmtId="0" fontId="6" fillId="0" borderId="0" xfId="0" applyFont="1"/>
    <xf numFmtId="3" fontId="6" fillId="0" borderId="0" xfId="0" applyNumberFormat="1" applyFont="1"/>
    <xf numFmtId="164" fontId="6" fillId="0" borderId="0" xfId="1" applyNumberFormat="1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3" fillId="0" borderId="22" xfId="3" applyFont="1" applyFill="1" applyBorder="1" applyAlignment="1">
      <alignment horizontal="center" vertical="center"/>
    </xf>
    <xf numFmtId="0" fontId="23" fillId="0" borderId="23" xfId="3" applyFont="1" applyFill="1" applyBorder="1" applyAlignment="1">
      <alignment horizontal="center" vertical="center"/>
    </xf>
    <xf numFmtId="0" fontId="23" fillId="0" borderId="24" xfId="3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81" fillId="0" borderId="0" xfId="240" applyNumberFormat="1" applyFont="1" applyAlignment="1">
      <alignment horizontal="left"/>
    </xf>
    <xf numFmtId="0" fontId="5" fillId="0" borderId="0" xfId="240" applyAlignment="1"/>
  </cellXfs>
  <cellStyles count="441">
    <cellStyle name="%20 - Vurgu1 2" xfId="5"/>
    <cellStyle name="%20 - Vurgu1 3" xfId="343"/>
    <cellStyle name="%20 - Vurgu2 2" xfId="6"/>
    <cellStyle name="%20 - Vurgu2 3" xfId="344"/>
    <cellStyle name="%20 - Vurgu3 2" xfId="7"/>
    <cellStyle name="%20 - Vurgu3 3" xfId="345"/>
    <cellStyle name="%20 - Vurgu4 2" xfId="8"/>
    <cellStyle name="%20 - Vurgu4 3" xfId="346"/>
    <cellStyle name="%20 - Vurgu5 2" xfId="9"/>
    <cellStyle name="%20 - Vurgu5 3" xfId="347"/>
    <cellStyle name="%20 - Vurgu6 2" xfId="10"/>
    <cellStyle name="%20 - Vurgu6 3" xfId="348"/>
    <cellStyle name="%40 - Vurgu1 2" xfId="11"/>
    <cellStyle name="%40 - Vurgu1 3" xfId="349"/>
    <cellStyle name="%40 - Vurgu2 2" xfId="12"/>
    <cellStyle name="%40 - Vurgu2 3" xfId="350"/>
    <cellStyle name="%40 - Vurgu3 2" xfId="13"/>
    <cellStyle name="%40 - Vurgu3 3" xfId="351"/>
    <cellStyle name="%40 - Vurgu4 2" xfId="14"/>
    <cellStyle name="%40 - Vurgu4 3" xfId="352"/>
    <cellStyle name="%40 - Vurgu5 2" xfId="15"/>
    <cellStyle name="%40 - Vurgu5 3" xfId="353"/>
    <cellStyle name="%40 - Vurgu6 2" xfId="16"/>
    <cellStyle name="%40 - Vurgu6 3" xfId="354"/>
    <cellStyle name="%60 - Vurgu1 2" xfId="17"/>
    <cellStyle name="%60 - Vurgu1 3" xfId="355"/>
    <cellStyle name="%60 - Vurgu2 2" xfId="18"/>
    <cellStyle name="%60 - Vurgu2 3" xfId="356"/>
    <cellStyle name="%60 - Vurgu3 2" xfId="19"/>
    <cellStyle name="%60 - Vurgu3 3" xfId="357"/>
    <cellStyle name="%60 - Vurgu4 2" xfId="20"/>
    <cellStyle name="%60 - Vurgu4 3" xfId="358"/>
    <cellStyle name="%60 - Vurgu5 2" xfId="21"/>
    <cellStyle name="%60 - Vurgu5 3" xfId="359"/>
    <cellStyle name="%60 - Vurgu6 2" xfId="22"/>
    <cellStyle name="%60 - Vurgu6 3" xfId="360"/>
    <cellStyle name="20% - Accent1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4" xfId="29"/>
    <cellStyle name="20% - Accent1 4 2" xfId="361"/>
    <cellStyle name="20% - Accent1 5" xfId="362"/>
    <cellStyle name="20% - Accent1 5 2" xfId="363"/>
    <cellStyle name="20% - Accent1 6" xfId="364"/>
    <cellStyle name="20% - Accent2" xfId="30"/>
    <cellStyle name="20% - Accent2 2" xfId="31"/>
    <cellStyle name="20% - Accent2 2 2" xfId="32"/>
    <cellStyle name="20% - Accent2 2 2 2" xfId="33"/>
    <cellStyle name="20% - Accent2 2 3" xfId="34"/>
    <cellStyle name="20% - Accent2 3" xfId="35"/>
    <cellStyle name="20% - Accent2 4" xfId="36"/>
    <cellStyle name="20% - Accent2 4 2" xfId="365"/>
    <cellStyle name="20% - Accent2 5" xfId="366"/>
    <cellStyle name="20% - Accent2 5 2" xfId="367"/>
    <cellStyle name="20% - Accent2 6" xfId="368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3" xfId="42"/>
    <cellStyle name="20% - Accent3 4" xfId="43"/>
    <cellStyle name="20% - Accent3 4 2" xfId="369"/>
    <cellStyle name="20% - Accent3 5" xfId="370"/>
    <cellStyle name="20% - Accent3 5 2" xfId="371"/>
    <cellStyle name="20% - Accent3 6" xfId="372"/>
    <cellStyle name="20% - Accent4" xfId="44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4" xfId="50"/>
    <cellStyle name="20% - Accent4 4 2" xfId="373"/>
    <cellStyle name="20% - Accent4 5" xfId="374"/>
    <cellStyle name="20% - Accent4 5 2" xfId="375"/>
    <cellStyle name="20% - Accent4 6" xfId="376"/>
    <cellStyle name="20% - Accent5" xfId="51"/>
    <cellStyle name="20% - Accent5 2" xfId="52"/>
    <cellStyle name="20% - Accent5 2 2" xfId="53"/>
    <cellStyle name="20% - Accent5 2 2 2" xfId="54"/>
    <cellStyle name="20% - Accent5 2 3" xfId="55"/>
    <cellStyle name="20% - Accent5 3" xfId="56"/>
    <cellStyle name="20% - Accent5 4" xfId="57"/>
    <cellStyle name="20% - Accent5 4 2" xfId="377"/>
    <cellStyle name="20% - Accent5 5" xfId="378"/>
    <cellStyle name="20% - Accent5 5 2" xfId="379"/>
    <cellStyle name="20% - Accent5 6" xfId="380"/>
    <cellStyle name="20% - Accent6" xfId="58"/>
    <cellStyle name="20% - Accent6 2" xfId="59"/>
    <cellStyle name="20% - Accent6 2 2" xfId="60"/>
    <cellStyle name="20% - Accent6 2 2 2" xfId="61"/>
    <cellStyle name="20% - Accent6 2 3" xfId="62"/>
    <cellStyle name="20% - Accent6 3" xfId="63"/>
    <cellStyle name="20% - Accent6 4" xfId="64"/>
    <cellStyle name="20% - Accent6 4 2" xfId="381"/>
    <cellStyle name="20% - Accent6 5" xfId="382"/>
    <cellStyle name="20% - Accent6 5 2" xfId="383"/>
    <cellStyle name="20% - Accent6 6" xfId="384"/>
    <cellStyle name="40% - Accent1" xfId="65"/>
    <cellStyle name="40% - Accent1 2" xfId="66"/>
    <cellStyle name="40% - Accent1 2 2" xfId="67"/>
    <cellStyle name="40% - Accent1 2 2 2" xfId="68"/>
    <cellStyle name="40% - Accent1 2 3" xfId="69"/>
    <cellStyle name="40% - Accent1 3" xfId="70"/>
    <cellStyle name="40% - Accent1 4" xfId="71"/>
    <cellStyle name="40% - Accent1 4 2" xfId="385"/>
    <cellStyle name="40% - Accent1 5" xfId="386"/>
    <cellStyle name="40% - Accent1 5 2" xfId="387"/>
    <cellStyle name="40% - Accent1 6" xfId="388"/>
    <cellStyle name="40% - Accent2" xfId="72"/>
    <cellStyle name="40% - Accent2 2" xfId="73"/>
    <cellStyle name="40% - Accent2 2 2" xfId="74"/>
    <cellStyle name="40% - Accent2 2 2 2" xfId="75"/>
    <cellStyle name="40% - Accent2 2 3" xfId="76"/>
    <cellStyle name="40% - Accent2 3" xfId="77"/>
    <cellStyle name="40% - Accent2 4" xfId="78"/>
    <cellStyle name="40% - Accent2 4 2" xfId="389"/>
    <cellStyle name="40% - Accent2 5" xfId="390"/>
    <cellStyle name="40% - Accent2 5 2" xfId="391"/>
    <cellStyle name="40% - Accent2 6" xfId="392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4" xfId="85"/>
    <cellStyle name="40% - Accent3 4 2" xfId="393"/>
    <cellStyle name="40% - Accent3 5" xfId="394"/>
    <cellStyle name="40% - Accent3 5 2" xfId="395"/>
    <cellStyle name="40% - Accent3 6" xfId="396"/>
    <cellStyle name="40% - Accent4" xfId="86"/>
    <cellStyle name="40% - Accent4 2" xfId="87"/>
    <cellStyle name="40% - Accent4 2 2" xfId="88"/>
    <cellStyle name="40% - Accent4 2 2 2" xfId="89"/>
    <cellStyle name="40% - Accent4 2 3" xfId="90"/>
    <cellStyle name="40% - Accent4 3" xfId="91"/>
    <cellStyle name="40% - Accent4 4" xfId="92"/>
    <cellStyle name="40% - Accent4 4 2" xfId="397"/>
    <cellStyle name="40% - Accent4 5" xfId="398"/>
    <cellStyle name="40% - Accent4 5 2" xfId="399"/>
    <cellStyle name="40% - Accent4 6" xfId="400"/>
    <cellStyle name="40% - Accent5" xfId="93"/>
    <cellStyle name="40% - Accent5 2" xfId="94"/>
    <cellStyle name="40% - Accent5 2 2" xfId="95"/>
    <cellStyle name="40% - Accent5 2 2 2" xfId="96"/>
    <cellStyle name="40% - Accent5 2 3" xfId="97"/>
    <cellStyle name="40% - Accent5 3" xfId="98"/>
    <cellStyle name="40% - Accent5 4" xfId="99"/>
    <cellStyle name="40% - Accent5 4 2" xfId="401"/>
    <cellStyle name="40% - Accent5 5" xfId="402"/>
    <cellStyle name="40% - Accent5 5 2" xfId="403"/>
    <cellStyle name="40% - Accent5 6" xfId="404"/>
    <cellStyle name="40% - Accent6" xfId="100"/>
    <cellStyle name="40% - Accent6 2" xfId="101"/>
    <cellStyle name="40% - Accent6 2 2" xfId="102"/>
    <cellStyle name="40% - Accent6 2 2 2" xfId="103"/>
    <cellStyle name="40% - Accent6 2 3" xfId="104"/>
    <cellStyle name="40% - Accent6 3" xfId="105"/>
    <cellStyle name="40% - Accent6 4" xfId="106"/>
    <cellStyle name="40% - Accent6 4 2" xfId="405"/>
    <cellStyle name="40% - Accent6 5" xfId="406"/>
    <cellStyle name="40% - Accent6 5 2" xfId="407"/>
    <cellStyle name="40% - Accent6 6" xfId="408"/>
    <cellStyle name="60% - Accent1" xfId="107"/>
    <cellStyle name="60% - Accent1 2" xfId="108"/>
    <cellStyle name="60% - Accent1 2 2" xfId="109"/>
    <cellStyle name="60% - Accent1 2 2 2" xfId="110"/>
    <cellStyle name="60% - Accent1 2 3" xfId="111"/>
    <cellStyle name="60% - Accent1 3" xfId="112"/>
    <cellStyle name="60% - Accent1 4" xfId="409"/>
    <cellStyle name="60% - Accent2" xfId="113"/>
    <cellStyle name="60% - Accent2 2" xfId="114"/>
    <cellStyle name="60% - Accent2 2 2" xfId="115"/>
    <cellStyle name="60% - Accent2 2 2 2" xfId="116"/>
    <cellStyle name="60% - Accent2 2 3" xfId="117"/>
    <cellStyle name="60% - Accent2 3" xfId="118"/>
    <cellStyle name="60% - Accent2 4" xfId="410"/>
    <cellStyle name="60% - Accent3" xfId="119"/>
    <cellStyle name="60% - Accent3 2" xfId="120"/>
    <cellStyle name="60% - Accent3 2 2" xfId="121"/>
    <cellStyle name="60% - Accent3 2 2 2" xfId="122"/>
    <cellStyle name="60% - Accent3 2 3" xfId="123"/>
    <cellStyle name="60% - Accent3 3" xfId="124"/>
    <cellStyle name="60% - Accent3 4" xfId="411"/>
    <cellStyle name="60% - Accent4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4 4" xfId="412"/>
    <cellStyle name="60% - Accent5" xfId="131"/>
    <cellStyle name="60% - Accent5 2" xfId="132"/>
    <cellStyle name="60% - Accent5 2 2" xfId="133"/>
    <cellStyle name="60% - Accent5 2 2 2" xfId="134"/>
    <cellStyle name="60% - Accent5 2 3" xfId="135"/>
    <cellStyle name="60% - Accent5 3" xfId="136"/>
    <cellStyle name="60% - Accent5 4" xfId="413"/>
    <cellStyle name="60% - Accent6" xfId="137"/>
    <cellStyle name="60% - Accent6 2" xfId="138"/>
    <cellStyle name="60% - Accent6 2 2" xfId="139"/>
    <cellStyle name="60% - Accent6 2 2 2" xfId="140"/>
    <cellStyle name="60% - Accent6 2 3" xfId="141"/>
    <cellStyle name="60% - Accent6 3" xfId="142"/>
    <cellStyle name="60% - Accent6 4" xfId="414"/>
    <cellStyle name="Accent1 2" xfId="143"/>
    <cellStyle name="Accent1 2 2" xfId="144"/>
    <cellStyle name="Accent1 2 2 2" xfId="145"/>
    <cellStyle name="Accent1 2 3" xfId="146"/>
    <cellStyle name="Accent1 3" xfId="147"/>
    <cellStyle name="Accent2 2" xfId="148"/>
    <cellStyle name="Accent2 2 2" xfId="149"/>
    <cellStyle name="Accent2 2 2 2" xfId="150"/>
    <cellStyle name="Accent2 2 3" xfId="151"/>
    <cellStyle name="Accent2 3" xfId="152"/>
    <cellStyle name="Accent3 2" xfId="153"/>
    <cellStyle name="Accent3 2 2" xfId="154"/>
    <cellStyle name="Accent3 2 2 2" xfId="155"/>
    <cellStyle name="Accent3 2 3" xfId="156"/>
    <cellStyle name="Accent3 3" xfId="157"/>
    <cellStyle name="Accent4 2" xfId="158"/>
    <cellStyle name="Accent4 2 2" xfId="159"/>
    <cellStyle name="Accent4 2 2 2" xfId="160"/>
    <cellStyle name="Accent4 2 3" xfId="161"/>
    <cellStyle name="Accent4 3" xfId="162"/>
    <cellStyle name="Accent5 2" xfId="163"/>
    <cellStyle name="Accent5 2 2" xfId="164"/>
    <cellStyle name="Accent5 2 2 2" xfId="165"/>
    <cellStyle name="Accent5 2 3" xfId="166"/>
    <cellStyle name="Accent5 3" xfId="167"/>
    <cellStyle name="Accent6 2" xfId="168"/>
    <cellStyle name="Accent6 2 2" xfId="169"/>
    <cellStyle name="Accent6 2 2 2" xfId="170"/>
    <cellStyle name="Accent6 2 3" xfId="171"/>
    <cellStyle name="Accent6 3" xfId="172"/>
    <cellStyle name="Açıklama Metni 2" xfId="173"/>
    <cellStyle name="Açıklama Metni 3" xfId="415"/>
    <cellStyle name="Ana Başlık 2" xfId="174"/>
    <cellStyle name="Bad 2" xfId="175"/>
    <cellStyle name="Bad 2 2" xfId="176"/>
    <cellStyle name="Bad 2 2 2" xfId="177"/>
    <cellStyle name="Bad 2 3" xfId="178"/>
    <cellStyle name="Bad 3" xfId="179"/>
    <cellStyle name="Bağlı Hücre 2" xfId="180"/>
    <cellStyle name="Bağlı Hücre 3" xfId="416"/>
    <cellStyle name="Başlık 1 2" xfId="181"/>
    <cellStyle name="Başlık 2 2" xfId="182"/>
    <cellStyle name="Başlık 3 2" xfId="183"/>
    <cellStyle name="Başlık 4 2" xfId="184"/>
    <cellStyle name="Calculation 2" xfId="185"/>
    <cellStyle name="Calculation 2 2" xfId="186"/>
    <cellStyle name="Calculation 2 2 2" xfId="187"/>
    <cellStyle name="Calculation 2 3" xfId="188"/>
    <cellStyle name="Calculation 3" xfId="189"/>
    <cellStyle name="Check Cell 2" xfId="190"/>
    <cellStyle name="Check Cell 2 2" xfId="191"/>
    <cellStyle name="Check Cell 2 2 2" xfId="192"/>
    <cellStyle name="Check Cell 2 3" xfId="193"/>
    <cellStyle name="Check Cell 3" xfId="194"/>
    <cellStyle name="Comma 2" xfId="195"/>
    <cellStyle name="Comma 2 2" xfId="196"/>
    <cellStyle name="Comma 2 3" xfId="197"/>
    <cellStyle name="Comma 3" xfId="337"/>
    <cellStyle name="Çıkış 2" xfId="198"/>
    <cellStyle name="Çıkış 3" xfId="417"/>
    <cellStyle name="Explanatory Text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Explanatory Text 4" xfId="418"/>
    <cellStyle name="Giriş 2" xfId="205"/>
    <cellStyle name="Giriş 3" xfId="419"/>
    <cellStyle name="Good 2" xfId="206"/>
    <cellStyle name="Good 2 2" xfId="207"/>
    <cellStyle name="Good 2 2 2" xfId="208"/>
    <cellStyle name="Good 2 3" xfId="209"/>
    <cellStyle name="Good 3" xfId="210"/>
    <cellStyle name="Heading 1" xfId="211"/>
    <cellStyle name="Heading 1 2" xfId="212"/>
    <cellStyle name="Heading 1 3" xfId="420"/>
    <cellStyle name="Heading 2" xfId="213"/>
    <cellStyle name="Heading 2 2" xfId="214"/>
    <cellStyle name="Heading 2 3" xfId="421"/>
    <cellStyle name="Heading 3" xfId="215"/>
    <cellStyle name="Heading 3 2" xfId="216"/>
    <cellStyle name="Heading 3 3" xfId="422"/>
    <cellStyle name="Heading 4" xfId="217"/>
    <cellStyle name="Heading 4 2" xfId="218"/>
    <cellStyle name="Heading 4 3" xfId="423"/>
    <cellStyle name="Hesaplama 2" xfId="219"/>
    <cellStyle name="Input" xfId="220"/>
    <cellStyle name="Input 2" xfId="221"/>
    <cellStyle name="Input 2 2" xfId="222"/>
    <cellStyle name="Input 2 2 2" xfId="223"/>
    <cellStyle name="Input 2 3" xfId="224"/>
    <cellStyle name="Input 3" xfId="225"/>
    <cellStyle name="Input 4" xfId="424"/>
    <cellStyle name="İşaretli Hücre 2" xfId="226"/>
    <cellStyle name="İyi 2" xfId="227"/>
    <cellStyle name="Kötü 2" xfId="228"/>
    <cellStyle name="Linked Cell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Linked Cell 4" xfId="425"/>
    <cellStyle name="Neutral 2" xfId="235"/>
    <cellStyle name="Neutral 2 2" xfId="236"/>
    <cellStyle name="Neutral 2 2 2" xfId="237"/>
    <cellStyle name="Neutral 2 3" xfId="238"/>
    <cellStyle name="Neutral 3" xfId="239"/>
    <cellStyle name="Normal" xfId="0" builtinId="0"/>
    <cellStyle name="Normal 2 2" xfId="240"/>
    <cellStyle name="Normal 2 2 2" xfId="241"/>
    <cellStyle name="Normal 2 3" xfId="242"/>
    <cellStyle name="Normal 2 3 2" xfId="243"/>
    <cellStyle name="Normal 2 3 2 2" xfId="244"/>
    <cellStyle name="Normal 2 3 3" xfId="245"/>
    <cellStyle name="Normal 2 3 4" xfId="338"/>
    <cellStyle name="Normal 2 4" xfId="339"/>
    <cellStyle name="Normal 2 4 2" xfId="340"/>
    <cellStyle name="Normal 3" xfId="246"/>
    <cellStyle name="Normal 3 2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4 4" xfId="254"/>
    <cellStyle name="Normal 4 4 2" xfId="426"/>
    <cellStyle name="Normal 4 5" xfId="427"/>
    <cellStyle name="Normal 5" xfId="255"/>
    <cellStyle name="Normal 5 2" xfId="256"/>
    <cellStyle name="Normal 5 3" xfId="257"/>
    <cellStyle name="Normal 6" xfId="428"/>
    <cellStyle name="Normal 6 2" xfId="429"/>
    <cellStyle name="Normal 7" xfId="430"/>
    <cellStyle name="Normal_MAYIS_2009_İHRACAT_RAKAMLARI" xfId="3"/>
    <cellStyle name="Not 2" xfId="258"/>
    <cellStyle name="Not 3" xfId="259"/>
    <cellStyle name="Note 2" xfId="260"/>
    <cellStyle name="Note 2 2" xfId="261"/>
    <cellStyle name="Note 2 2 2" xfId="262"/>
    <cellStyle name="Note 2 2 2 2" xfId="263"/>
    <cellStyle name="Note 2 2 2 2 2" xfId="264"/>
    <cellStyle name="Note 2 2 2 3" xfId="265"/>
    <cellStyle name="Note 2 2 3" xfId="266"/>
    <cellStyle name="Note 2 2 3 2" xfId="267"/>
    <cellStyle name="Note 2 2 3 2 2" xfId="268"/>
    <cellStyle name="Note 2 2 3 2 2 2" xfId="269"/>
    <cellStyle name="Note 2 2 3 2 3" xfId="270"/>
    <cellStyle name="Note 2 2 3 3" xfId="271"/>
    <cellStyle name="Note 2 2 3 3 2" xfId="272"/>
    <cellStyle name="Note 2 2 3 3 2 2" xfId="273"/>
    <cellStyle name="Note 2 2 3 3 3" xfId="274"/>
    <cellStyle name="Note 2 2 3 4" xfId="275"/>
    <cellStyle name="Note 2 2 4" xfId="276"/>
    <cellStyle name="Note 2 2 4 2" xfId="277"/>
    <cellStyle name="Note 2 2 4 2 2" xfId="278"/>
    <cellStyle name="Note 2 2 4 3" xfId="279"/>
    <cellStyle name="Note 2 2 5" xfId="280"/>
    <cellStyle name="Note 2 2 6" xfId="281"/>
    <cellStyle name="Note 2 2 6 2" xfId="431"/>
    <cellStyle name="Note 2 2 7" xfId="432"/>
    <cellStyle name="Note 2 3" xfId="282"/>
    <cellStyle name="Note 2 3 2" xfId="283"/>
    <cellStyle name="Note 2 3 2 2" xfId="284"/>
    <cellStyle name="Note 2 3 2 2 2" xfId="285"/>
    <cellStyle name="Note 2 3 2 3" xfId="286"/>
    <cellStyle name="Note 2 3 3" xfId="287"/>
    <cellStyle name="Note 2 3 3 2" xfId="288"/>
    <cellStyle name="Note 2 3 3 2 2" xfId="289"/>
    <cellStyle name="Note 2 3 3 3" xfId="290"/>
    <cellStyle name="Note 2 3 4" xfId="291"/>
    <cellStyle name="Note 2 4" xfId="292"/>
    <cellStyle name="Note 2 4 2" xfId="293"/>
    <cellStyle name="Note 2 4 2 2" xfId="294"/>
    <cellStyle name="Note 2 4 3" xfId="295"/>
    <cellStyle name="Note 2 5" xfId="296"/>
    <cellStyle name="Note 2 5 2" xfId="433"/>
    <cellStyle name="Note 2 6" xfId="434"/>
    <cellStyle name="Note 3" xfId="297"/>
    <cellStyle name="Note 3 2" xfId="298"/>
    <cellStyle name="Nötr 2" xfId="299"/>
    <cellStyle name="Output" xfId="300"/>
    <cellStyle name="Output 2" xfId="301"/>
    <cellStyle name="Output 2 2" xfId="302"/>
    <cellStyle name="Output 2 2 2" xfId="303"/>
    <cellStyle name="Output 2 3" xfId="304"/>
    <cellStyle name="Output 3" xfId="305"/>
    <cellStyle name="Output 4" xfId="435"/>
    <cellStyle name="Percent 2" xfId="306"/>
    <cellStyle name="Percent 2 2" xfId="307"/>
    <cellStyle name="Percent 2 2 2" xfId="308"/>
    <cellStyle name="Percent 2 3" xfId="309"/>
    <cellStyle name="Percent 3" xfId="310"/>
    <cellStyle name="Percent 3 2" xfId="311"/>
    <cellStyle name="Percent 4" xfId="341"/>
    <cellStyle name="Title" xfId="312"/>
    <cellStyle name="Title 2" xfId="313"/>
    <cellStyle name="Title 3" xfId="436"/>
    <cellStyle name="Toplam 2" xfId="314"/>
    <cellStyle name="Toplam 3" xfId="437"/>
    <cellStyle name="Total" xfId="315"/>
    <cellStyle name="Total 2" xfId="316"/>
    <cellStyle name="Total 2 2" xfId="317"/>
    <cellStyle name="Total 2 2 2" xfId="318"/>
    <cellStyle name="Total 2 3" xfId="319"/>
    <cellStyle name="Total 3" xfId="320"/>
    <cellStyle name="Total 4" xfId="438"/>
    <cellStyle name="Uyarı Metni 2" xfId="321"/>
    <cellStyle name="Uyarı Metni 3" xfId="439"/>
    <cellStyle name="Virgül 2" xfId="2"/>
    <cellStyle name="Virgül 3" xfId="322"/>
    <cellStyle name="Virgül 4" xfId="336"/>
    <cellStyle name="Vurgu1 2" xfId="323"/>
    <cellStyle name="Vurgu2 2" xfId="324"/>
    <cellStyle name="Vurgu3 2" xfId="325"/>
    <cellStyle name="Vurgu4 2" xfId="326"/>
    <cellStyle name="Vurgu5 2" xfId="327"/>
    <cellStyle name="Vurgu6 2" xfId="328"/>
    <cellStyle name="Warning Text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Warning Text 4" xfId="440"/>
    <cellStyle name="Yüzde" xfId="1" builtinId="5"/>
    <cellStyle name="Yüzde 2" xfId="4"/>
    <cellStyle name="Yüzde 3" xfId="335"/>
    <cellStyle name="Yüzde 4" xfId="3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('2013SEKTOR'!$A$5,'2013SEKTOR'!$A$19,'2013SEKTOR'!$A$37)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('2013SEKTOR'!$N$5,'2013SEKTOR'!$N$19,'2013SEKTOR'!$N$37)</c:f>
              <c:numCache>
                <c:formatCode>#,##0</c:formatCode>
                <c:ptCount val="3"/>
                <c:pt idx="0">
                  <c:v>21340372.044350002</c:v>
                </c:pt>
                <c:pt idx="1">
                  <c:v>118979593.69574997</c:v>
                </c:pt>
                <c:pt idx="2">
                  <c:v>4195938.1492999997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81232"/>
        <c:axId val="119581792"/>
        <c:axId val="0"/>
      </c:bar3DChart>
      <c:catAx>
        <c:axId val="11958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581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9581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9581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('2013SEKTOR'!$A$6,'2013SEKTOR'!$A$15,'2013SEKTOR'!$A$17,'2013SEKTOR'!$A$20,'2013SEKTOR'!$A$24,'2013SEKTOR'!$A$26,'2013SEKTOR'!$A$37)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('2013SEKTOR'!$N$6,'2013SEKTOR'!$N$15,'2013SEKTOR'!$N$17,'2013SEKTOR'!$N$20,'2013SEKTOR'!$N$24,'2013SEKTOR'!$N$26,'2013SEKTOR'!$N$37)</c:f>
              <c:numCache>
                <c:formatCode>#,##0</c:formatCode>
                <c:ptCount val="7"/>
                <c:pt idx="0">
                  <c:v>14895862.03506</c:v>
                </c:pt>
                <c:pt idx="1">
                  <c:v>1987977.76186</c:v>
                </c:pt>
                <c:pt idx="2">
                  <c:v>4456532.2474300005</c:v>
                </c:pt>
                <c:pt idx="3">
                  <c:v>12525373.403999999</c:v>
                </c:pt>
                <c:pt idx="4">
                  <c:v>17394997.91533</c:v>
                </c:pt>
                <c:pt idx="5">
                  <c:v>89059222.376419976</c:v>
                </c:pt>
                <c:pt idx="6">
                  <c:v>4195938.1492999997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84032"/>
        <c:axId val="119584592"/>
        <c:axId val="0"/>
      </c:bar3DChart>
      <c:catAx>
        <c:axId val="11958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584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958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95840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('2013SEKTOR'!$A$7:$A$14,'2013SEKTOR'!$A$16,'2013SEKTOR'!$A$18,'2013SEKTOR'!$A$21:$A$23,'2013SEKTOR'!$A$25,'2013SEKTOR'!$A$27:$A$36,'2013SEKTOR'!$A$38)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('2013SEKTOR'!$N$7:$N$14,'2013SEKTOR'!$N$16,'2013SEKTOR'!$N$18,'2013SEKTOR'!$N$21:$N$23,'2013SEKTOR'!$N$25,'2013SEKTOR'!$N$27:$N$36,'2013SEKTOR'!$N$38)</c:f>
              <c:numCache>
                <c:formatCode>#,##0</c:formatCode>
                <c:ptCount val="25"/>
                <c:pt idx="0">
                  <c:v>6584570.8629799997</c:v>
                </c:pt>
                <c:pt idx="1">
                  <c:v>2350962.0972799999</c:v>
                </c:pt>
                <c:pt idx="2">
                  <c:v>1329883.8581399999</c:v>
                </c:pt>
                <c:pt idx="3">
                  <c:v>1438226.0196400001</c:v>
                </c:pt>
                <c:pt idx="4">
                  <c:v>1769624.6613700001</c:v>
                </c:pt>
                <c:pt idx="5">
                  <c:v>439525.57539999997</c:v>
                </c:pt>
                <c:pt idx="6">
                  <c:v>906087.32374000002</c:v>
                </c:pt>
                <c:pt idx="7">
                  <c:v>76981.636509999997</c:v>
                </c:pt>
                <c:pt idx="8">
                  <c:v>1987977.76186</c:v>
                </c:pt>
                <c:pt idx="9">
                  <c:v>4456532.2474300005</c:v>
                </c:pt>
                <c:pt idx="10">
                  <c:v>8387687.8836099999</c:v>
                </c:pt>
                <c:pt idx="11">
                  <c:v>1942309.4272</c:v>
                </c:pt>
                <c:pt idx="12">
                  <c:v>2195376.0931899999</c:v>
                </c:pt>
                <c:pt idx="13">
                  <c:v>17394997.91533</c:v>
                </c:pt>
                <c:pt idx="14">
                  <c:v>17359873.58179</c:v>
                </c:pt>
                <c:pt idx="15">
                  <c:v>21302775.334240001</c:v>
                </c:pt>
                <c:pt idx="16">
                  <c:v>1163591.3883100001</c:v>
                </c:pt>
                <c:pt idx="17">
                  <c:v>11693493.13837</c:v>
                </c:pt>
                <c:pt idx="18">
                  <c:v>5796921.5700300001</c:v>
                </c:pt>
                <c:pt idx="19">
                  <c:v>6829572.6162099997</c:v>
                </c:pt>
                <c:pt idx="20">
                  <c:v>13818601.316570001</c:v>
                </c:pt>
                <c:pt idx="21">
                  <c:v>3152540.9273700002</c:v>
                </c:pt>
                <c:pt idx="22">
                  <c:v>2252468.7150599998</c:v>
                </c:pt>
                <c:pt idx="23">
                  <c:v>1388803.06953</c:v>
                </c:pt>
                <c:pt idx="24">
                  <c:v>104642.56964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86832"/>
        <c:axId val="119587392"/>
        <c:axId val="0"/>
      </c:bar3DChart>
      <c:catAx>
        <c:axId val="11958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587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95873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95868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('2014SEKTOR'!$A$5,'2014SEKTOR'!$A$19,'2014SEKTOR'!$A$37)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('2014SEKTOR'!$N$5,'2014SEKTOR'!$N$19,'2014SEKTOR'!$N$37)</c:f>
              <c:numCache>
                <c:formatCode>#,##0</c:formatCode>
                <c:ptCount val="3"/>
                <c:pt idx="0">
                  <c:v>22477147.268659998</c:v>
                </c:pt>
                <c:pt idx="1">
                  <c:v>123991110.90154001</c:v>
                </c:pt>
                <c:pt idx="2">
                  <c:v>4422788.6661599996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80160"/>
        <c:axId val="123880720"/>
        <c:axId val="0"/>
      </c:bar3DChart>
      <c:catAx>
        <c:axId val="12388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880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3880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3880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('2014SEKTOR'!$A$6,'2014SEKTOR'!$A$15,'2014SEKTOR'!$A$17,'2014SEKTOR'!$A$20,'2014SEKTOR'!$A$24,'2014SEKTOR'!$A$26,'2014SEKTOR'!$A$37)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('2014SEKTOR'!$N$6,'2014SEKTOR'!$N$15,'2014SEKTOR'!$N$17,'2014SEKTOR'!$N$20,'2014SEKTOR'!$N$24,'2014SEKTOR'!$N$26,'2014SEKTOR'!$N$37)</c:f>
              <c:numCache>
                <c:formatCode>#,##0</c:formatCode>
                <c:ptCount val="7"/>
                <c:pt idx="0">
                  <c:v>15684456.161759999</c:v>
                </c:pt>
                <c:pt idx="1">
                  <c:v>2274586.8264299999</c:v>
                </c:pt>
                <c:pt idx="2">
                  <c:v>4518104.2804699996</c:v>
                </c:pt>
                <c:pt idx="3">
                  <c:v>13092557.13036</c:v>
                </c:pt>
                <c:pt idx="4">
                  <c:v>17736452.097479999</c:v>
                </c:pt>
                <c:pt idx="5">
                  <c:v>93162101.67370002</c:v>
                </c:pt>
                <c:pt idx="6">
                  <c:v>4422788.6661599996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82960"/>
        <c:axId val="123883520"/>
        <c:axId val="0"/>
      </c:bar3DChart>
      <c:catAx>
        <c:axId val="12388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3883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3883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38829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('2014SEKTOR'!$A$7:$A$14,'2014SEKTOR'!$A$16,'2014SEKTOR'!$A$18,'2014SEKTOR'!$A$21:$A$23,'2014SEKTOR'!$A$25,'2014SEKTOR'!$A$27:$A$36,'2014SEKTOR'!$A$38)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('2014SEKTOR'!$N$7:$N$14,'2014SEKTOR'!$N$16,'2014SEKTOR'!$N$18,'2014SEKTOR'!$N$21:$N$23,'2014SEKTOR'!$N$25,'2014SEKTOR'!$N$27:$N$36,'2014SEKTOR'!$N$38)</c:f>
              <c:numCache>
                <c:formatCode>#,##0</c:formatCode>
                <c:ptCount val="25"/>
                <c:pt idx="0">
                  <c:v>6714803.5367799997</c:v>
                </c:pt>
                <c:pt idx="1">
                  <c:v>2394314.7681499999</c:v>
                </c:pt>
                <c:pt idx="2">
                  <c:v>1415614.87341</c:v>
                </c:pt>
                <c:pt idx="3">
                  <c:v>1458642.01639</c:v>
                </c:pt>
                <c:pt idx="4">
                  <c:v>2313236.62665</c:v>
                </c:pt>
                <c:pt idx="5">
                  <c:v>228037.42546999999</c:v>
                </c:pt>
                <c:pt idx="6">
                  <c:v>1076772.7525899999</c:v>
                </c:pt>
                <c:pt idx="7">
                  <c:v>83034.162320000003</c:v>
                </c:pt>
                <c:pt idx="8">
                  <c:v>2274586.8264299999</c:v>
                </c:pt>
                <c:pt idx="9">
                  <c:v>4518104.2804699996</c:v>
                </c:pt>
                <c:pt idx="10">
                  <c:v>8885006.8838199992</c:v>
                </c:pt>
                <c:pt idx="11">
                  <c:v>1853008.8645899999</c:v>
                </c:pt>
                <c:pt idx="12">
                  <c:v>2354541.3819499998</c:v>
                </c:pt>
                <c:pt idx="13">
                  <c:v>17736452.097479999</c:v>
                </c:pt>
                <c:pt idx="14">
                  <c:v>18729250.05762</c:v>
                </c:pt>
                <c:pt idx="15">
                  <c:v>22269871.808740001</c:v>
                </c:pt>
                <c:pt idx="16">
                  <c:v>1271865.9506900001</c:v>
                </c:pt>
                <c:pt idx="17">
                  <c:v>12105252.88119</c:v>
                </c:pt>
                <c:pt idx="18">
                  <c:v>6040254.3621699996</c:v>
                </c:pt>
                <c:pt idx="19">
                  <c:v>7102735.4676900003</c:v>
                </c:pt>
                <c:pt idx="20">
                  <c:v>13203683.200719999</c:v>
                </c:pt>
                <c:pt idx="21">
                  <c:v>3156186.4598599998</c:v>
                </c:pt>
                <c:pt idx="22">
                  <c:v>3102495.08501</c:v>
                </c:pt>
                <c:pt idx="23">
                  <c:v>1647798.5653899999</c:v>
                </c:pt>
                <c:pt idx="24">
                  <c:v>109919.16846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85760"/>
        <c:axId val="124190688"/>
        <c:axId val="0"/>
      </c:bar3DChart>
      <c:catAx>
        <c:axId val="12388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190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1906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38857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('2015SEKTOR'!$A$5,'2015SEKTOR'!$A$19,'2015SEKTOR'!$A$37)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('2015SEKTOR'!$N$5,'2015SEKTOR'!$N$19,'2015SEKTOR'!$N$37)</c:f>
              <c:numCache>
                <c:formatCode>#,##0</c:formatCode>
                <c:ptCount val="3"/>
                <c:pt idx="0">
                  <c:v>20788489.84113</c:v>
                </c:pt>
                <c:pt idx="1">
                  <c:v>108916608.71031003</c:v>
                </c:pt>
                <c:pt idx="2">
                  <c:v>3648873.54476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92928"/>
        <c:axId val="124193488"/>
        <c:axId val="0"/>
      </c:bar3DChart>
      <c:catAx>
        <c:axId val="12419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193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19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192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('2015SEKTOR'!$A$6,'2015SEKTOR'!$A$15,'2015SEKTOR'!$A$17,'2015SEKTOR'!$A$20,'2015SEKTOR'!$A$24,'2015SEKTOR'!$A$26,'2015SEKTOR'!$A$37)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('2015SEKTOR'!$N$6,'2015SEKTOR'!$N$15,'2015SEKTOR'!$N$17,'2015SEKTOR'!$N$20,'2015SEKTOR'!$N$24,'2015SEKTOR'!$N$26,'2015SEKTOR'!$N$37)</c:f>
              <c:numCache>
                <c:formatCode>#,##0</c:formatCode>
                <c:ptCount val="7"/>
                <c:pt idx="0">
                  <c:v>14898776.65133</c:v>
                </c:pt>
                <c:pt idx="1">
                  <c:v>1813671.993</c:v>
                </c:pt>
                <c:pt idx="2">
                  <c:v>4076041.1968</c:v>
                </c:pt>
                <c:pt idx="3">
                  <c:v>11433447.887950001</c:v>
                </c:pt>
                <c:pt idx="4">
                  <c:v>15403245.201020001</c:v>
                </c:pt>
                <c:pt idx="5">
                  <c:v>82079915.621340021</c:v>
                </c:pt>
                <c:pt idx="6">
                  <c:v>3648873.54476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95728"/>
        <c:axId val="124196288"/>
        <c:axId val="0"/>
      </c:bar3DChart>
      <c:catAx>
        <c:axId val="12419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196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19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195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('2015SEKTOR'!$A$7:$A$14,'2015SEKTOR'!$A$16,'2015SEKTOR'!$A$18,'2015SEKTOR'!$A$21:$A$23,'2015SEKTOR'!$A$25,'2015SEKTOR'!$A$27:$A$36,'2015SEKTOR'!$A$38)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('2015SEKTOR'!$N$7:$N$14,'2015SEKTOR'!$N$16,'2015SEKTOR'!$N$18,'2015SEKTOR'!$N$21:$N$23,'2015SEKTOR'!$N$25,'2015SEKTOR'!$N$27:$N$36,'2015SEKTOR'!$N$38)</c:f>
              <c:numCache>
                <c:formatCode>#,##0</c:formatCode>
                <c:ptCount val="25"/>
                <c:pt idx="0">
                  <c:v>6130825.7726800004</c:v>
                </c:pt>
                <c:pt idx="1">
                  <c:v>2086574.56822</c:v>
                </c:pt>
                <c:pt idx="2">
                  <c:v>1319294.3598199999</c:v>
                </c:pt>
                <c:pt idx="3">
                  <c:v>1345894.97169</c:v>
                </c:pt>
                <c:pt idx="4">
                  <c:v>2830691.4697599998</c:v>
                </c:pt>
                <c:pt idx="5">
                  <c:v>189490.95146000001</c:v>
                </c:pt>
                <c:pt idx="6">
                  <c:v>918338.62777000002</c:v>
                </c:pt>
                <c:pt idx="7">
                  <c:v>77665.929929999998</c:v>
                </c:pt>
                <c:pt idx="8">
                  <c:v>1813671.993</c:v>
                </c:pt>
                <c:pt idx="9">
                  <c:v>4076041.1968</c:v>
                </c:pt>
                <c:pt idx="10">
                  <c:v>7955781.48575</c:v>
                </c:pt>
                <c:pt idx="11">
                  <c:v>1461668.55366</c:v>
                </c:pt>
                <c:pt idx="12">
                  <c:v>2015997.8485399999</c:v>
                </c:pt>
                <c:pt idx="13">
                  <c:v>15403245.201020001</c:v>
                </c:pt>
                <c:pt idx="14">
                  <c:v>16964653.54025</c:v>
                </c:pt>
                <c:pt idx="15">
                  <c:v>21153355.018959999</c:v>
                </c:pt>
                <c:pt idx="16">
                  <c:v>1029863.15814</c:v>
                </c:pt>
                <c:pt idx="17">
                  <c:v>10479146.442469999</c:v>
                </c:pt>
                <c:pt idx="18">
                  <c:v>5526795.8973200005</c:v>
                </c:pt>
                <c:pt idx="19">
                  <c:v>6231979.7776600001</c:v>
                </c:pt>
                <c:pt idx="20">
                  <c:v>9884953.5249499995</c:v>
                </c:pt>
                <c:pt idx="21">
                  <c:v>2756552.7356199999</c:v>
                </c:pt>
                <c:pt idx="22">
                  <c:v>2648255.9471999998</c:v>
                </c:pt>
                <c:pt idx="23">
                  <c:v>1654168.9982799999</c:v>
                </c:pt>
                <c:pt idx="24">
                  <c:v>101317.03573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15264"/>
        <c:axId val="124215824"/>
        <c:axId val="0"/>
      </c:bar3DChart>
      <c:catAx>
        <c:axId val="12421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15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2158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215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156" t="s">
        <v>492</v>
      </c>
      <c r="B1" s="156"/>
      <c r="C1" s="156"/>
      <c r="D1" s="156"/>
    </row>
    <row r="2" spans="1:4" ht="15" x14ac:dyDescent="0.25">
      <c r="A2" s="73"/>
      <c r="B2" s="73">
        <v>2015</v>
      </c>
      <c r="C2" s="73">
        <v>2016</v>
      </c>
      <c r="D2" s="73"/>
    </row>
    <row r="3" spans="1:4" ht="15" x14ac:dyDescent="0.25">
      <c r="A3" s="15" t="s">
        <v>84</v>
      </c>
      <c r="B3" s="16" t="s">
        <v>493</v>
      </c>
      <c r="C3" s="16" t="s">
        <v>493</v>
      </c>
      <c r="D3" s="16" t="s">
        <v>83</v>
      </c>
    </row>
    <row r="4" spans="1:4" ht="13.5" customHeight="1" x14ac:dyDescent="0.25">
      <c r="A4" s="18" t="s">
        <v>0</v>
      </c>
      <c r="B4" s="19">
        <v>10756831.40315</v>
      </c>
      <c r="C4" s="19">
        <v>9208150.0594699997</v>
      </c>
      <c r="D4" s="17">
        <f t="shared" ref="D4:D36" si="0">IF(B4=0,"",(C4/B4-1))</f>
        <v>-0.14397188964275187</v>
      </c>
    </row>
    <row r="5" spans="1:4" ht="15" x14ac:dyDescent="0.25">
      <c r="A5" s="4" t="s">
        <v>78</v>
      </c>
      <c r="B5" s="20">
        <v>4805966.1785700005</v>
      </c>
      <c r="C5" s="20">
        <v>4174648.05168</v>
      </c>
      <c r="D5" s="75">
        <f t="shared" si="0"/>
        <v>-0.13136133369083491</v>
      </c>
    </row>
    <row r="6" spans="1:4" ht="14.25" x14ac:dyDescent="0.2">
      <c r="A6" s="2" t="s">
        <v>21</v>
      </c>
      <c r="B6" s="3">
        <v>898949.42449</v>
      </c>
      <c r="C6" s="3">
        <v>769927.51133999997</v>
      </c>
      <c r="D6" s="76">
        <f t="shared" si="0"/>
        <v>-0.14352521914477878</v>
      </c>
    </row>
    <row r="7" spans="1:4" ht="14.25" x14ac:dyDescent="0.2">
      <c r="A7" s="4" t="s">
        <v>47</v>
      </c>
      <c r="B7" s="5">
        <v>919220.43947999994</v>
      </c>
      <c r="C7" s="5">
        <v>738647.58585000003</v>
      </c>
      <c r="D7" s="75">
        <f t="shared" si="0"/>
        <v>-0.19644129511757746</v>
      </c>
    </row>
    <row r="8" spans="1:4" ht="14.25" x14ac:dyDescent="0.2">
      <c r="A8" s="2" t="s">
        <v>79</v>
      </c>
      <c r="B8" s="3">
        <v>648637.04561999999</v>
      </c>
      <c r="C8" s="3">
        <v>618477.95411000005</v>
      </c>
      <c r="D8" s="76">
        <f t="shared" si="0"/>
        <v>-4.6496097800230229E-2</v>
      </c>
    </row>
    <row r="9" spans="1:4" ht="14.25" x14ac:dyDescent="0.2">
      <c r="A9" s="4" t="s">
        <v>6</v>
      </c>
      <c r="B9" s="5">
        <v>520011.04887</v>
      </c>
      <c r="C9" s="5">
        <v>481394.73469999997</v>
      </c>
      <c r="D9" s="75">
        <f t="shared" si="0"/>
        <v>-7.4260564758988235E-2</v>
      </c>
    </row>
    <row r="10" spans="1:4" ht="14.25" x14ac:dyDescent="0.2">
      <c r="A10" s="2" t="s">
        <v>30</v>
      </c>
      <c r="B10" s="3">
        <v>515012.3088</v>
      </c>
      <c r="C10" s="3">
        <v>428000.69958000001</v>
      </c>
      <c r="D10" s="76">
        <f t="shared" si="0"/>
        <v>-0.16895054299331336</v>
      </c>
    </row>
    <row r="11" spans="1:4" ht="14.25" x14ac:dyDescent="0.2">
      <c r="A11" s="4" t="s">
        <v>51</v>
      </c>
      <c r="B11" s="5">
        <v>227643.84127</v>
      </c>
      <c r="C11" s="5">
        <v>219804.79332999999</v>
      </c>
      <c r="D11" s="75">
        <f t="shared" si="0"/>
        <v>-3.443558102106703E-2</v>
      </c>
    </row>
    <row r="12" spans="1:4" ht="14.25" x14ac:dyDescent="0.2">
      <c r="A12" s="2" t="s">
        <v>22</v>
      </c>
      <c r="B12" s="3">
        <v>202581.76147999999</v>
      </c>
      <c r="C12" s="3">
        <v>190564.17339000001</v>
      </c>
      <c r="D12" s="76">
        <f t="shared" si="0"/>
        <v>-5.932216208509189E-2</v>
      </c>
    </row>
    <row r="13" spans="1:4" ht="14.25" x14ac:dyDescent="0.2">
      <c r="A13" s="4" t="s">
        <v>34</v>
      </c>
      <c r="B13" s="5">
        <v>170619.48131</v>
      </c>
      <c r="C13" s="5">
        <v>130521.28621000001</v>
      </c>
      <c r="D13" s="75">
        <f t="shared" si="0"/>
        <v>-0.23501533817902798</v>
      </c>
    </row>
    <row r="14" spans="1:4" ht="14.25" x14ac:dyDescent="0.2">
      <c r="A14" s="2" t="s">
        <v>61</v>
      </c>
      <c r="B14" s="3">
        <v>178040.85277999999</v>
      </c>
      <c r="C14" s="3">
        <v>123799.40734999999</v>
      </c>
      <c r="D14" s="76">
        <f t="shared" si="0"/>
        <v>-0.30465729962001808</v>
      </c>
    </row>
    <row r="15" spans="1:4" ht="14.25" x14ac:dyDescent="0.2">
      <c r="A15" s="4" t="s">
        <v>1</v>
      </c>
      <c r="B15" s="5">
        <v>136177.68372</v>
      </c>
      <c r="C15" s="5">
        <v>114057.86863</v>
      </c>
      <c r="D15" s="75">
        <f t="shared" si="0"/>
        <v>-0.16243348018373827</v>
      </c>
    </row>
    <row r="16" spans="1:4" ht="14.25" x14ac:dyDescent="0.2">
      <c r="A16" s="2" t="s">
        <v>42</v>
      </c>
      <c r="B16" s="3">
        <v>126916.01774</v>
      </c>
      <c r="C16" s="3">
        <v>109555.30028</v>
      </c>
      <c r="D16" s="76">
        <f t="shared" si="0"/>
        <v>-0.13678901819599432</v>
      </c>
    </row>
    <row r="17" spans="1:4" ht="14.25" x14ac:dyDescent="0.2">
      <c r="A17" s="4" t="s">
        <v>53</v>
      </c>
      <c r="B17" s="5">
        <v>165067.42770999999</v>
      </c>
      <c r="C17" s="5">
        <v>102838.94921000001</v>
      </c>
      <c r="D17" s="75">
        <f t="shared" si="0"/>
        <v>-0.37698823664549119</v>
      </c>
    </row>
    <row r="18" spans="1:4" ht="14.25" x14ac:dyDescent="0.2">
      <c r="A18" s="2" t="s">
        <v>68</v>
      </c>
      <c r="B18" s="3">
        <v>109654.06422</v>
      </c>
      <c r="C18" s="3">
        <v>99265.708060000004</v>
      </c>
      <c r="D18" s="76">
        <f t="shared" si="0"/>
        <v>-9.4737538766987539E-2</v>
      </c>
    </row>
    <row r="19" spans="1:4" ht="14.25" x14ac:dyDescent="0.2">
      <c r="A19" s="4" t="s">
        <v>48</v>
      </c>
      <c r="B19" s="5">
        <v>118918.69726</v>
      </c>
      <c r="C19" s="5">
        <v>95567.69154</v>
      </c>
      <c r="D19" s="75">
        <f t="shared" si="0"/>
        <v>-0.19636109592544659</v>
      </c>
    </row>
    <row r="20" spans="1:4" ht="14.25" x14ac:dyDescent="0.2">
      <c r="A20" s="2" t="s">
        <v>37</v>
      </c>
      <c r="B20" s="3">
        <v>69168.227729999999</v>
      </c>
      <c r="C20" s="3">
        <v>68148.332250000007</v>
      </c>
      <c r="D20" s="76">
        <f t="shared" si="0"/>
        <v>-1.4745144027416446E-2</v>
      </c>
    </row>
    <row r="21" spans="1:4" ht="14.25" x14ac:dyDescent="0.2">
      <c r="A21" s="4" t="s">
        <v>7</v>
      </c>
      <c r="B21" s="5">
        <v>89332.984049999999</v>
      </c>
      <c r="C21" s="5">
        <v>66698.873319999999</v>
      </c>
      <c r="D21" s="75">
        <f t="shared" si="0"/>
        <v>-0.25336790179685043</v>
      </c>
    </row>
    <row r="22" spans="1:4" ht="14.25" x14ac:dyDescent="0.2">
      <c r="A22" s="2" t="s">
        <v>29</v>
      </c>
      <c r="B22" s="3">
        <v>72092.537509999995</v>
      </c>
      <c r="C22" s="3">
        <v>64617.904219999997</v>
      </c>
      <c r="D22" s="76">
        <f t="shared" si="0"/>
        <v>-0.10368109582719554</v>
      </c>
    </row>
    <row r="23" spans="1:4" ht="14.25" x14ac:dyDescent="0.2">
      <c r="A23" s="4" t="s">
        <v>66</v>
      </c>
      <c r="B23" s="5">
        <v>53160.859949999998</v>
      </c>
      <c r="C23" s="5">
        <v>54478.40681</v>
      </c>
      <c r="D23" s="75">
        <f t="shared" si="0"/>
        <v>2.4784152499399248E-2</v>
      </c>
    </row>
    <row r="24" spans="1:4" ht="14.25" x14ac:dyDescent="0.2">
      <c r="A24" s="2" t="s">
        <v>52</v>
      </c>
      <c r="B24" s="3">
        <v>63425.971890000001</v>
      </c>
      <c r="C24" s="3">
        <v>52541.788780000003</v>
      </c>
      <c r="D24" s="76">
        <f t="shared" si="0"/>
        <v>-0.17160451445468572</v>
      </c>
    </row>
    <row r="25" spans="1:4" ht="14.25" x14ac:dyDescent="0.2">
      <c r="A25" s="4" t="s">
        <v>12</v>
      </c>
      <c r="B25" s="5">
        <v>52034.391380000001</v>
      </c>
      <c r="C25" s="5">
        <v>35326.545660000003</v>
      </c>
      <c r="D25" s="75">
        <f t="shared" si="0"/>
        <v>-0.32109236366357974</v>
      </c>
    </row>
    <row r="26" spans="1:4" ht="14.25" x14ac:dyDescent="0.2">
      <c r="A26" s="2" t="s">
        <v>10</v>
      </c>
      <c r="B26" s="3">
        <v>37979.569280000003</v>
      </c>
      <c r="C26" s="3">
        <v>31666.855479999998</v>
      </c>
      <c r="D26" s="76">
        <f t="shared" si="0"/>
        <v>-0.16621341209691587</v>
      </c>
    </row>
    <row r="27" spans="1:4" ht="14.25" x14ac:dyDescent="0.2">
      <c r="A27" s="4" t="s">
        <v>62</v>
      </c>
      <c r="B27" s="5">
        <v>31523.403780000001</v>
      </c>
      <c r="C27" s="5">
        <v>27705.59791</v>
      </c>
      <c r="D27" s="75">
        <f t="shared" si="0"/>
        <v>-0.12111020423569252</v>
      </c>
    </row>
    <row r="28" spans="1:4" ht="14.25" x14ac:dyDescent="0.2">
      <c r="A28" s="2" t="s">
        <v>54</v>
      </c>
      <c r="B28" s="3">
        <v>21349.628570000001</v>
      </c>
      <c r="C28" s="3">
        <v>27673.588070000002</v>
      </c>
      <c r="D28" s="76">
        <f t="shared" si="0"/>
        <v>0.29620934524763953</v>
      </c>
    </row>
    <row r="29" spans="1:4" ht="14.25" x14ac:dyDescent="0.2">
      <c r="A29" s="4" t="s">
        <v>50</v>
      </c>
      <c r="B29" s="5">
        <v>28952.518029999999</v>
      </c>
      <c r="C29" s="5">
        <v>25180.776430000002</v>
      </c>
      <c r="D29" s="75">
        <f t="shared" si="0"/>
        <v>-0.13027335294608222</v>
      </c>
    </row>
    <row r="30" spans="1:4" ht="14.25" x14ac:dyDescent="0.2">
      <c r="A30" s="2" t="s">
        <v>3</v>
      </c>
      <c r="B30" s="3">
        <v>26769.232800000002</v>
      </c>
      <c r="C30" s="3">
        <v>20773.91332</v>
      </c>
      <c r="D30" s="76">
        <f t="shared" si="0"/>
        <v>-0.22396306703268698</v>
      </c>
    </row>
    <row r="31" spans="1:4" ht="14.25" x14ac:dyDescent="0.2">
      <c r="A31" s="4" t="s">
        <v>81</v>
      </c>
      <c r="B31" s="5">
        <v>56029.796679999999</v>
      </c>
      <c r="C31" s="5">
        <v>19541.213670000001</v>
      </c>
      <c r="D31" s="75">
        <f t="shared" si="0"/>
        <v>-0.65123532784520544</v>
      </c>
    </row>
    <row r="32" spans="1:4" ht="14.25" x14ac:dyDescent="0.2">
      <c r="A32" s="2" t="s">
        <v>2</v>
      </c>
      <c r="B32" s="3">
        <v>13859.241969999999</v>
      </c>
      <c r="C32" s="3">
        <v>17875.899539999999</v>
      </c>
      <c r="D32" s="76">
        <f t="shared" si="0"/>
        <v>0.28981798417940463</v>
      </c>
    </row>
    <row r="33" spans="1:4" ht="14.25" x14ac:dyDescent="0.2">
      <c r="A33" s="4" t="s">
        <v>70</v>
      </c>
      <c r="B33" s="5">
        <v>15349.40287</v>
      </c>
      <c r="C33" s="5">
        <v>16662.474539999999</v>
      </c>
      <c r="D33" s="75">
        <f t="shared" si="0"/>
        <v>8.5545456140601051E-2</v>
      </c>
    </row>
    <row r="34" spans="1:4" ht="14.25" x14ac:dyDescent="0.2">
      <c r="A34" s="2" t="s">
        <v>39</v>
      </c>
      <c r="B34" s="3">
        <v>19816.217359999999</v>
      </c>
      <c r="C34" s="3">
        <v>15560.19796</v>
      </c>
      <c r="D34" s="76">
        <f t="shared" si="0"/>
        <v>-0.21477456179860954</v>
      </c>
    </row>
    <row r="35" spans="1:4" ht="14.25" x14ac:dyDescent="0.2">
      <c r="A35" s="4" t="s">
        <v>80</v>
      </c>
      <c r="B35" s="5">
        <v>21739.31684</v>
      </c>
      <c r="C35" s="5">
        <v>15348.6405</v>
      </c>
      <c r="D35" s="75">
        <f t="shared" si="0"/>
        <v>-0.29396859096516115</v>
      </c>
    </row>
    <row r="36" spans="1:4" ht="14.25" x14ac:dyDescent="0.2">
      <c r="A36" s="2" t="s">
        <v>20</v>
      </c>
      <c r="B36" s="3">
        <v>12110.6443</v>
      </c>
      <c r="C36" s="3">
        <v>15092.849819999999</v>
      </c>
      <c r="D36" s="76">
        <f t="shared" si="0"/>
        <v>0.24624664436721999</v>
      </c>
    </row>
    <row r="37" spans="1:4" ht="14.25" x14ac:dyDescent="0.2">
      <c r="A37" s="4" t="s">
        <v>74</v>
      </c>
      <c r="B37" s="5">
        <v>17491.118600000002</v>
      </c>
      <c r="C37" s="5">
        <v>14248.8676</v>
      </c>
      <c r="D37" s="75">
        <f t="shared" ref="D37:D68" si="1">IF(B37=0,"",(C37/B37-1))</f>
        <v>-0.1853655603249984</v>
      </c>
    </row>
    <row r="38" spans="1:4" ht="14.25" x14ac:dyDescent="0.2">
      <c r="A38" s="2" t="s">
        <v>38</v>
      </c>
      <c r="B38" s="3">
        <v>15163.764359999999</v>
      </c>
      <c r="C38" s="3">
        <v>13216.88027</v>
      </c>
      <c r="D38" s="76">
        <f t="shared" si="1"/>
        <v>-0.12839055288511481</v>
      </c>
    </row>
    <row r="39" spans="1:4" ht="14.25" x14ac:dyDescent="0.2">
      <c r="A39" s="4" t="s">
        <v>35</v>
      </c>
      <c r="B39" s="5">
        <v>12705.082350000001</v>
      </c>
      <c r="C39" s="5">
        <v>13109.85937</v>
      </c>
      <c r="D39" s="75">
        <f t="shared" si="1"/>
        <v>3.1859456621310178E-2</v>
      </c>
    </row>
    <row r="40" spans="1:4" ht="14.25" x14ac:dyDescent="0.2">
      <c r="A40" s="2" t="s">
        <v>31</v>
      </c>
      <c r="B40" s="3">
        <v>14360.56474</v>
      </c>
      <c r="C40" s="3">
        <v>12713.45731</v>
      </c>
      <c r="D40" s="76">
        <f t="shared" si="1"/>
        <v>-0.11469656380658466</v>
      </c>
    </row>
    <row r="41" spans="1:4" ht="14.25" x14ac:dyDescent="0.2">
      <c r="A41" s="4" t="s">
        <v>58</v>
      </c>
      <c r="B41" s="5">
        <v>16983.04768</v>
      </c>
      <c r="C41" s="5">
        <v>12224.04285</v>
      </c>
      <c r="D41" s="75">
        <f t="shared" si="1"/>
        <v>-0.2802208955465878</v>
      </c>
    </row>
    <row r="42" spans="1:4" ht="14.25" x14ac:dyDescent="0.2">
      <c r="A42" s="2" t="s">
        <v>46</v>
      </c>
      <c r="B42" s="3">
        <v>12925.318789999999</v>
      </c>
      <c r="C42" s="3">
        <v>11813.65904</v>
      </c>
      <c r="D42" s="76">
        <f t="shared" si="1"/>
        <v>-8.6006369982925546E-2</v>
      </c>
    </row>
    <row r="43" spans="1:4" ht="14.25" x14ac:dyDescent="0.2">
      <c r="A43" s="4" t="s">
        <v>23</v>
      </c>
      <c r="B43" s="5">
        <v>15102.126270000001</v>
      </c>
      <c r="C43" s="5">
        <v>11782.70284</v>
      </c>
      <c r="D43" s="75">
        <f t="shared" si="1"/>
        <v>-0.21979841584253956</v>
      </c>
    </row>
    <row r="44" spans="1:4" ht="14.25" x14ac:dyDescent="0.2">
      <c r="A44" s="2" t="s">
        <v>49</v>
      </c>
      <c r="B44" s="3">
        <v>14405.87312</v>
      </c>
      <c r="C44" s="3">
        <v>11393.978859999999</v>
      </c>
      <c r="D44" s="76">
        <f t="shared" si="1"/>
        <v>-0.20907405159764458</v>
      </c>
    </row>
    <row r="45" spans="1:4" ht="14.25" x14ac:dyDescent="0.2">
      <c r="A45" s="4" t="s">
        <v>45</v>
      </c>
      <c r="B45" s="5">
        <v>13831.656569999999</v>
      </c>
      <c r="C45" s="5">
        <v>10199.9622</v>
      </c>
      <c r="D45" s="75">
        <f t="shared" si="1"/>
        <v>-0.26256394898329949</v>
      </c>
    </row>
    <row r="46" spans="1:4" ht="14.25" x14ac:dyDescent="0.2">
      <c r="A46" s="2" t="s">
        <v>59</v>
      </c>
      <c r="B46" s="3">
        <v>11338.07884</v>
      </c>
      <c r="C46" s="3">
        <v>10106.43835</v>
      </c>
      <c r="D46" s="76">
        <f t="shared" si="1"/>
        <v>-0.10862867575544211</v>
      </c>
    </row>
    <row r="47" spans="1:4" ht="14.25" x14ac:dyDescent="0.2">
      <c r="A47" s="4" t="s">
        <v>77</v>
      </c>
      <c r="B47" s="5">
        <v>18261.37932</v>
      </c>
      <c r="C47" s="5">
        <v>9048.0638500000005</v>
      </c>
      <c r="D47" s="75">
        <f t="shared" si="1"/>
        <v>-0.50452462043266944</v>
      </c>
    </row>
    <row r="48" spans="1:4" ht="14.25" x14ac:dyDescent="0.2">
      <c r="A48" s="2" t="s">
        <v>26</v>
      </c>
      <c r="B48" s="3">
        <v>14629.147779999999</v>
      </c>
      <c r="C48" s="3">
        <v>8627.2838100000008</v>
      </c>
      <c r="D48" s="76">
        <f t="shared" si="1"/>
        <v>-0.41026750568514658</v>
      </c>
    </row>
    <row r="49" spans="1:4" ht="14.25" x14ac:dyDescent="0.2">
      <c r="A49" s="4" t="s">
        <v>24</v>
      </c>
      <c r="B49" s="5">
        <v>8472.2681499999999</v>
      </c>
      <c r="C49" s="5">
        <v>7228.14401</v>
      </c>
      <c r="D49" s="75">
        <f t="shared" si="1"/>
        <v>-0.14684664342216314</v>
      </c>
    </row>
    <row r="50" spans="1:4" ht="14.25" x14ac:dyDescent="0.2">
      <c r="A50" s="2" t="s">
        <v>19</v>
      </c>
      <c r="B50" s="3">
        <v>10662.084419999999</v>
      </c>
      <c r="C50" s="3">
        <v>7008.8078500000001</v>
      </c>
      <c r="D50" s="76">
        <f t="shared" si="1"/>
        <v>-0.34264187246043198</v>
      </c>
    </row>
    <row r="51" spans="1:4" ht="14.25" x14ac:dyDescent="0.2">
      <c r="A51" s="4" t="s">
        <v>16</v>
      </c>
      <c r="B51" s="5">
        <v>12201.16408</v>
      </c>
      <c r="C51" s="5">
        <v>6850.2463799999996</v>
      </c>
      <c r="D51" s="75">
        <f t="shared" si="1"/>
        <v>-0.43855796585599238</v>
      </c>
    </row>
    <row r="52" spans="1:4" ht="14.25" x14ac:dyDescent="0.2">
      <c r="A52" s="2" t="s">
        <v>76</v>
      </c>
      <c r="B52" s="3">
        <v>8769.6435799999999</v>
      </c>
      <c r="C52" s="3">
        <v>6492.54702</v>
      </c>
      <c r="D52" s="76">
        <f t="shared" si="1"/>
        <v>-0.25965668264935349</v>
      </c>
    </row>
    <row r="53" spans="1:4" ht="14.25" x14ac:dyDescent="0.2">
      <c r="A53" s="4" t="s">
        <v>60</v>
      </c>
      <c r="B53" s="5">
        <v>11393.94426</v>
      </c>
      <c r="C53" s="5">
        <v>5738.0195299999996</v>
      </c>
      <c r="D53" s="75">
        <f t="shared" si="1"/>
        <v>-0.49639743717686047</v>
      </c>
    </row>
    <row r="54" spans="1:4" ht="14.25" x14ac:dyDescent="0.2">
      <c r="A54" s="2" t="s">
        <v>43</v>
      </c>
      <c r="B54" s="3">
        <v>3960.48594</v>
      </c>
      <c r="C54" s="3">
        <v>5700.5952699999998</v>
      </c>
      <c r="D54" s="76">
        <f t="shared" si="1"/>
        <v>0.43936763224565301</v>
      </c>
    </row>
    <row r="55" spans="1:4" ht="14.25" x14ac:dyDescent="0.2">
      <c r="A55" s="4" t="s">
        <v>36</v>
      </c>
      <c r="B55" s="5">
        <v>9697.5952899999993</v>
      </c>
      <c r="C55" s="5">
        <v>5452.3282600000002</v>
      </c>
      <c r="D55" s="75">
        <f t="shared" si="1"/>
        <v>-0.43776492037955517</v>
      </c>
    </row>
    <row r="56" spans="1:4" ht="14.25" x14ac:dyDescent="0.2">
      <c r="A56" s="2" t="s">
        <v>11</v>
      </c>
      <c r="B56" s="3">
        <v>7383.6069900000002</v>
      </c>
      <c r="C56" s="3">
        <v>4827.61103</v>
      </c>
      <c r="D56" s="76">
        <f t="shared" si="1"/>
        <v>-0.34617172385552442</v>
      </c>
    </row>
    <row r="57" spans="1:4" ht="14.25" x14ac:dyDescent="0.2">
      <c r="A57" s="4" t="s">
        <v>41</v>
      </c>
      <c r="B57" s="5">
        <v>3913.56149</v>
      </c>
      <c r="C57" s="5">
        <v>4641.6139199999998</v>
      </c>
      <c r="D57" s="75">
        <f t="shared" si="1"/>
        <v>0.18603321600039546</v>
      </c>
    </row>
    <row r="58" spans="1:4" ht="14.25" x14ac:dyDescent="0.2">
      <c r="A58" s="2" t="s">
        <v>5</v>
      </c>
      <c r="B58" s="3">
        <v>3265.3717000000001</v>
      </c>
      <c r="C58" s="3">
        <v>4497.5660699999999</v>
      </c>
      <c r="D58" s="76">
        <f t="shared" si="1"/>
        <v>0.37735194740617106</v>
      </c>
    </row>
    <row r="59" spans="1:4" ht="14.25" x14ac:dyDescent="0.2">
      <c r="A59" s="4" t="s">
        <v>63</v>
      </c>
      <c r="B59" s="5">
        <v>142.84652</v>
      </c>
      <c r="C59" s="5">
        <v>4303.6465900000003</v>
      </c>
      <c r="D59" s="75">
        <f t="shared" si="1"/>
        <v>29.127766430711791</v>
      </c>
    </row>
    <row r="60" spans="1:4" ht="14.25" x14ac:dyDescent="0.2">
      <c r="A60" s="2" t="s">
        <v>4</v>
      </c>
      <c r="B60" s="3">
        <v>4835.5472600000003</v>
      </c>
      <c r="C60" s="3">
        <v>3886.65906</v>
      </c>
      <c r="D60" s="76">
        <f t="shared" si="1"/>
        <v>-0.1962318118259897</v>
      </c>
    </row>
    <row r="61" spans="1:4" ht="14.25" x14ac:dyDescent="0.2">
      <c r="A61" s="4" t="s">
        <v>65</v>
      </c>
      <c r="B61" s="5">
        <v>5955.4177099999997</v>
      </c>
      <c r="C61" s="5">
        <v>3583.3391099999999</v>
      </c>
      <c r="D61" s="75">
        <f t="shared" si="1"/>
        <v>-0.39830599892547247</v>
      </c>
    </row>
    <row r="62" spans="1:4" ht="14.25" x14ac:dyDescent="0.2">
      <c r="A62" s="2" t="s">
        <v>57</v>
      </c>
      <c r="B62" s="3">
        <v>4287.4990500000004</v>
      </c>
      <c r="C62" s="3">
        <v>3564.32845</v>
      </c>
      <c r="D62" s="76">
        <f t="shared" si="1"/>
        <v>-0.16866956506964126</v>
      </c>
    </row>
    <row r="63" spans="1:4" ht="14.25" x14ac:dyDescent="0.2">
      <c r="A63" s="4" t="s">
        <v>56</v>
      </c>
      <c r="B63" s="5">
        <v>2026.62608</v>
      </c>
      <c r="C63" s="5">
        <v>3007.7511800000002</v>
      </c>
      <c r="D63" s="75">
        <f t="shared" si="1"/>
        <v>0.4841174746946908</v>
      </c>
    </row>
    <row r="64" spans="1:4" ht="14.25" x14ac:dyDescent="0.2">
      <c r="A64" s="2" t="s">
        <v>9</v>
      </c>
      <c r="B64" s="3">
        <v>4206.8057600000002</v>
      </c>
      <c r="C64" s="3">
        <v>2942.8971000000001</v>
      </c>
      <c r="D64" s="76">
        <f t="shared" si="1"/>
        <v>-0.30044378849571607</v>
      </c>
    </row>
    <row r="65" spans="1:4" ht="14.25" x14ac:dyDescent="0.2">
      <c r="A65" s="4" t="s">
        <v>75</v>
      </c>
      <c r="B65" s="5">
        <v>5782.10473</v>
      </c>
      <c r="C65" s="5">
        <v>2360.61096</v>
      </c>
      <c r="D65" s="75">
        <f t="shared" si="1"/>
        <v>-0.59173846372028616</v>
      </c>
    </row>
    <row r="66" spans="1:4" ht="14.25" x14ac:dyDescent="0.2">
      <c r="A66" s="2" t="s">
        <v>25</v>
      </c>
      <c r="B66" s="3">
        <v>3794.6759000000002</v>
      </c>
      <c r="C66" s="3">
        <v>2076.2846199999999</v>
      </c>
      <c r="D66" s="76">
        <f t="shared" si="1"/>
        <v>-0.45284269995232007</v>
      </c>
    </row>
    <row r="67" spans="1:4" ht="14.25" x14ac:dyDescent="0.2">
      <c r="A67" s="4" t="s">
        <v>14</v>
      </c>
      <c r="B67" s="5">
        <v>2302.3227900000002</v>
      </c>
      <c r="C67" s="5">
        <v>1862.1488199999999</v>
      </c>
      <c r="D67" s="75">
        <f t="shared" si="1"/>
        <v>-0.19118690563802321</v>
      </c>
    </row>
    <row r="68" spans="1:4" ht="14.25" x14ac:dyDescent="0.2">
      <c r="A68" s="2" t="s">
        <v>71</v>
      </c>
      <c r="B68" s="3">
        <v>2563.2941000000001</v>
      </c>
      <c r="C68" s="3">
        <v>1859.75154</v>
      </c>
      <c r="D68" s="76">
        <f t="shared" si="1"/>
        <v>-0.27446813847853047</v>
      </c>
    </row>
    <row r="69" spans="1:4" ht="14.25" x14ac:dyDescent="0.2">
      <c r="A69" s="4" t="s">
        <v>33</v>
      </c>
      <c r="B69" s="5">
        <v>14771.745989999999</v>
      </c>
      <c r="C69" s="5">
        <v>1680.4799499999999</v>
      </c>
      <c r="D69" s="75">
        <f t="shared" ref="D69:D85" si="2">IF(B69=0,"",(C69/B69-1))</f>
        <v>-0.88623687740517398</v>
      </c>
    </row>
    <row r="70" spans="1:4" ht="14.25" x14ac:dyDescent="0.2">
      <c r="A70" s="2" t="s">
        <v>67</v>
      </c>
      <c r="B70" s="3">
        <v>2199.4037800000001</v>
      </c>
      <c r="C70" s="3">
        <v>1441.1649500000001</v>
      </c>
      <c r="D70" s="76">
        <f t="shared" si="2"/>
        <v>-0.34474744332757301</v>
      </c>
    </row>
    <row r="71" spans="1:4" ht="14.25" x14ac:dyDescent="0.2">
      <c r="A71" s="4" t="s">
        <v>72</v>
      </c>
      <c r="B71" s="5">
        <v>11830.01504</v>
      </c>
      <c r="C71" s="5">
        <v>1197.81672</v>
      </c>
      <c r="D71" s="75">
        <f t="shared" si="2"/>
        <v>-0.89874765873501372</v>
      </c>
    </row>
    <row r="72" spans="1:4" ht="14.25" x14ac:dyDescent="0.2">
      <c r="A72" s="2" t="s">
        <v>64</v>
      </c>
      <c r="B72" s="3">
        <v>1182.3092799999999</v>
      </c>
      <c r="C72" s="3">
        <v>1193.09302</v>
      </c>
      <c r="D72" s="76">
        <f t="shared" si="2"/>
        <v>9.1209129306675241E-3</v>
      </c>
    </row>
    <row r="73" spans="1:4" ht="14.25" x14ac:dyDescent="0.2">
      <c r="A73" s="4" t="s">
        <v>28</v>
      </c>
      <c r="B73" s="5">
        <v>1897.76415</v>
      </c>
      <c r="C73" s="5">
        <v>1131.37718</v>
      </c>
      <c r="D73" s="75">
        <f t="shared" si="2"/>
        <v>-0.40383678340641016</v>
      </c>
    </row>
    <row r="74" spans="1:4" ht="14.25" x14ac:dyDescent="0.2">
      <c r="A74" s="2" t="s">
        <v>15</v>
      </c>
      <c r="B74" s="3">
        <v>96.136679999999998</v>
      </c>
      <c r="C74" s="3">
        <v>772.78323</v>
      </c>
      <c r="D74" s="76">
        <f t="shared" si="2"/>
        <v>7.0383806680239012</v>
      </c>
    </row>
    <row r="75" spans="1:4" ht="14.25" x14ac:dyDescent="0.2">
      <c r="A75" s="4" t="s">
        <v>13</v>
      </c>
      <c r="B75" s="5">
        <v>698.85065999999995</v>
      </c>
      <c r="C75" s="5">
        <v>770.23451999999997</v>
      </c>
      <c r="D75" s="75">
        <f t="shared" si="2"/>
        <v>0.10214465562642538</v>
      </c>
    </row>
    <row r="76" spans="1:4" ht="14.25" x14ac:dyDescent="0.2">
      <c r="A76" s="2" t="s">
        <v>73</v>
      </c>
      <c r="B76" s="3">
        <v>1277.97723</v>
      </c>
      <c r="C76" s="3">
        <v>538.90544999999997</v>
      </c>
      <c r="D76" s="76">
        <f t="shared" si="2"/>
        <v>-0.57831373098877514</v>
      </c>
    </row>
    <row r="77" spans="1:4" ht="14.25" x14ac:dyDescent="0.2">
      <c r="A77" s="4" t="s">
        <v>27</v>
      </c>
      <c r="B77" s="5">
        <v>568.21009000000004</v>
      </c>
      <c r="C77" s="5">
        <v>395.73084</v>
      </c>
      <c r="D77" s="75">
        <f t="shared" si="2"/>
        <v>-0.30354837591849171</v>
      </c>
    </row>
    <row r="78" spans="1:4" ht="14.25" x14ac:dyDescent="0.2">
      <c r="A78" s="2" t="s">
        <v>44</v>
      </c>
      <c r="B78" s="3">
        <v>398.58711</v>
      </c>
      <c r="C78" s="3">
        <v>257.60906</v>
      </c>
      <c r="D78" s="76">
        <f t="shared" si="2"/>
        <v>-0.35369445339062766</v>
      </c>
    </row>
    <row r="79" spans="1:4" ht="14.25" x14ac:dyDescent="0.2">
      <c r="A79" s="4" t="s">
        <v>18</v>
      </c>
      <c r="B79" s="5">
        <v>41.27505</v>
      </c>
      <c r="C79" s="5">
        <v>152.53285</v>
      </c>
      <c r="D79" s="75">
        <f t="shared" si="2"/>
        <v>2.695521870960786</v>
      </c>
    </row>
    <row r="80" spans="1:4" ht="14.25" x14ac:dyDescent="0.2">
      <c r="A80" s="2" t="s">
        <v>8</v>
      </c>
      <c r="B80" s="3">
        <v>45.372</v>
      </c>
      <c r="C80" s="3">
        <v>116.09099999999999</v>
      </c>
      <c r="D80" s="76">
        <f t="shared" si="2"/>
        <v>1.5586485056863264</v>
      </c>
    </row>
    <row r="81" spans="1:4" ht="14.25" x14ac:dyDescent="0.2">
      <c r="A81" s="4" t="s">
        <v>17</v>
      </c>
      <c r="B81" s="5">
        <v>783.05155999999999</v>
      </c>
      <c r="C81" s="5">
        <v>89.851699999999994</v>
      </c>
      <c r="D81" s="75">
        <f t="shared" si="2"/>
        <v>-0.88525442692432665</v>
      </c>
    </row>
    <row r="82" spans="1:4" ht="14.25" x14ac:dyDescent="0.2">
      <c r="A82" s="2" t="s">
        <v>40</v>
      </c>
      <c r="B82" s="3">
        <v>0</v>
      </c>
      <c r="C82" s="3">
        <v>39.948140000000002</v>
      </c>
      <c r="D82" s="76" t="str">
        <f t="shared" si="2"/>
        <v/>
      </c>
    </row>
    <row r="83" spans="1:4" ht="14.25" x14ac:dyDescent="0.2">
      <c r="A83" s="4" t="s">
        <v>55</v>
      </c>
      <c r="B83" s="5">
        <v>95.912000000000006</v>
      </c>
      <c r="C83" s="5">
        <v>22.884429999999998</v>
      </c>
      <c r="D83" s="75">
        <f t="shared" si="2"/>
        <v>-0.76140180582200356</v>
      </c>
    </row>
    <row r="84" spans="1:4" ht="14.25" x14ac:dyDescent="0.2">
      <c r="A84" s="2" t="s">
        <v>32</v>
      </c>
      <c r="B84" s="3">
        <v>20.55</v>
      </c>
      <c r="C84" s="3">
        <v>13.88977</v>
      </c>
      <c r="D84" s="76">
        <f t="shared" si="2"/>
        <v>-0.32409878345498788</v>
      </c>
    </row>
    <row r="85" spans="1:4" s="1" customFormat="1" ht="14.25" x14ac:dyDescent="0.2">
      <c r="A85" s="4" t="s">
        <v>69</v>
      </c>
      <c r="B85" s="5">
        <v>0</v>
      </c>
      <c r="C85" s="5">
        <v>0</v>
      </c>
      <c r="D85" s="75" t="str">
        <f t="shared" si="2"/>
        <v/>
      </c>
    </row>
    <row r="86" spans="1:4" x14ac:dyDescent="0.2">
      <c r="D86" s="1"/>
    </row>
    <row r="87" spans="1:4" x14ac:dyDescent="0.2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opLeftCell="A2" zoomScale="70" zoomScaleNormal="70" workbookViewId="0">
      <selection activeCell="L9" sqref="L9:M22"/>
    </sheetView>
  </sheetViews>
  <sheetFormatPr defaultColWidth="9.140625" defaultRowHeight="12.75" x14ac:dyDescent="0.2"/>
  <cols>
    <col min="1" max="1" width="34.85546875" bestFit="1" customWidth="1"/>
    <col min="2" max="2" width="12.7109375" bestFit="1" customWidth="1"/>
    <col min="3" max="3" width="12.85546875" customWidth="1"/>
    <col min="4" max="4" width="12.5703125" bestFit="1" customWidth="1"/>
    <col min="5" max="5" width="13.5703125" bestFit="1" customWidth="1"/>
    <col min="6" max="7" width="14.140625" bestFit="1" customWidth="1"/>
    <col min="8" max="8" width="12.5703125" customWidth="1"/>
    <col min="9" max="9" width="15" bestFit="1" customWidth="1"/>
    <col min="10" max="11" width="14.140625" bestFit="1" customWidth="1"/>
    <col min="12" max="12" width="12.5703125" bestFit="1" customWidth="1"/>
    <col min="13" max="13" width="15" bestFit="1" customWidth="1"/>
  </cols>
  <sheetData>
    <row r="1" spans="1:13" x14ac:dyDescent="0.2">
      <c r="B1" t="s">
        <v>502</v>
      </c>
    </row>
    <row r="2" spans="1:13" ht="26.25" x14ac:dyDescent="0.4">
      <c r="C2" s="23" t="s">
        <v>126</v>
      </c>
    </row>
    <row r="6" spans="1:13" ht="22.5" x14ac:dyDescent="0.2">
      <c r="A6" s="163" t="s">
        <v>100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18" x14ac:dyDescent="0.2">
      <c r="A7" s="42"/>
      <c r="B7" s="161" t="s">
        <v>115</v>
      </c>
      <c r="C7" s="161"/>
      <c r="D7" s="161"/>
      <c r="E7" s="161"/>
      <c r="F7" s="161" t="s">
        <v>503</v>
      </c>
      <c r="G7" s="161"/>
      <c r="H7" s="161"/>
      <c r="I7" s="161"/>
      <c r="J7" s="161" t="s">
        <v>125</v>
      </c>
      <c r="K7" s="161"/>
      <c r="L7" s="161"/>
      <c r="M7" s="161"/>
    </row>
    <row r="8" spans="1:13" ht="30.75" x14ac:dyDescent="0.25">
      <c r="A8" s="43" t="s">
        <v>101</v>
      </c>
      <c r="B8" s="27">
        <v>2015</v>
      </c>
      <c r="C8" s="28">
        <v>2016</v>
      </c>
      <c r="D8" s="29" t="s">
        <v>127</v>
      </c>
      <c r="E8" s="29" t="s">
        <v>128</v>
      </c>
      <c r="F8" s="28">
        <v>2015</v>
      </c>
      <c r="G8" s="44">
        <v>2016</v>
      </c>
      <c r="H8" s="29" t="s">
        <v>127</v>
      </c>
      <c r="I8" s="28" t="s">
        <v>128</v>
      </c>
      <c r="J8" s="28" t="s">
        <v>462</v>
      </c>
      <c r="K8" s="28" t="s">
        <v>504</v>
      </c>
      <c r="L8" s="29" t="s">
        <v>127</v>
      </c>
      <c r="M8" s="28" t="s">
        <v>128</v>
      </c>
    </row>
    <row r="9" spans="1:13" ht="22.5" customHeight="1" x14ac:dyDescent="0.25">
      <c r="A9" s="45" t="s">
        <v>110</v>
      </c>
      <c r="B9" s="46">
        <v>2870264.2777800001</v>
      </c>
      <c r="C9" s="47">
        <v>2425643.1445399998</v>
      </c>
      <c r="D9" s="85">
        <f t="shared" ref="D9:D22" si="0">IF(B9=0,"",(C9/B9-1))</f>
        <v>-0.15490599129913274</v>
      </c>
      <c r="E9" s="86">
        <f>C9/$C$22</f>
        <v>0.26342350297010847</v>
      </c>
      <c r="F9" s="46">
        <v>2870264.2777800001</v>
      </c>
      <c r="G9" s="47">
        <v>2425643.1445399998</v>
      </c>
      <c r="H9" s="85">
        <f t="shared" ref="H9:H22" si="1">IF(F9=0,"",(G9/F9-1))</f>
        <v>-0.15490599129913274</v>
      </c>
      <c r="I9" s="86">
        <f>G9/$G$22</f>
        <v>0.26342350297010847</v>
      </c>
      <c r="J9" s="46">
        <v>42944161.269749999</v>
      </c>
      <c r="K9" s="47">
        <v>36640007.499669999</v>
      </c>
      <c r="L9" s="85">
        <f t="shared" ref="L9:L22" si="2">IF(J9=0,"",(K9/J9-1))</f>
        <v>-0.14679885655423586</v>
      </c>
      <c r="M9" s="86">
        <f>K9/$K$22</f>
        <v>0.27745659368428355</v>
      </c>
    </row>
    <row r="10" spans="1:13" ht="22.5" customHeight="1" x14ac:dyDescent="0.25">
      <c r="A10" s="45" t="s">
        <v>114</v>
      </c>
      <c r="B10" s="46">
        <v>1789332.9755200001</v>
      </c>
      <c r="C10" s="47">
        <v>1566771.93572</v>
      </c>
      <c r="D10" s="85">
        <f t="shared" si="0"/>
        <v>-0.1243821261022261</v>
      </c>
      <c r="E10" s="86">
        <f t="shared" ref="E10:E22" si="3">C10/$C$22</f>
        <v>0.17015056505390833</v>
      </c>
      <c r="F10" s="46">
        <v>1789332.9755200001</v>
      </c>
      <c r="G10" s="47">
        <v>1566771.93572</v>
      </c>
      <c r="H10" s="85">
        <f t="shared" si="1"/>
        <v>-0.1243821261022261</v>
      </c>
      <c r="I10" s="86">
        <f t="shared" ref="I10:I22" si="4">G10/$G$22</f>
        <v>0.17015056505390833</v>
      </c>
      <c r="J10" s="46">
        <v>23715272.153469998</v>
      </c>
      <c r="K10" s="47">
        <v>21950835.458050001</v>
      </c>
      <c r="L10" s="85">
        <f t="shared" si="2"/>
        <v>-7.4400862195537876E-2</v>
      </c>
      <c r="M10" s="86">
        <f t="shared" ref="M10:M22" si="5">K10/$K$22</f>
        <v>0.1662227835179782</v>
      </c>
    </row>
    <row r="11" spans="1:13" ht="22.5" customHeight="1" x14ac:dyDescent="0.25">
      <c r="A11" s="45" t="s">
        <v>111</v>
      </c>
      <c r="B11" s="46">
        <v>1506755.2032600001</v>
      </c>
      <c r="C11" s="47">
        <v>1421086.89567</v>
      </c>
      <c r="D11" s="85">
        <f t="shared" si="0"/>
        <v>-5.6856155136978503E-2</v>
      </c>
      <c r="E11" s="86">
        <f t="shared" si="3"/>
        <v>0.15432925033715128</v>
      </c>
      <c r="F11" s="46">
        <v>1506755.2032600001</v>
      </c>
      <c r="G11" s="47">
        <v>1421086.89567</v>
      </c>
      <c r="H11" s="85">
        <f t="shared" si="1"/>
        <v>-5.6856155136978503E-2</v>
      </c>
      <c r="I11" s="86">
        <f t="shared" si="4"/>
        <v>0.15432925033715128</v>
      </c>
      <c r="J11" s="46">
        <v>20407815.081700001</v>
      </c>
      <c r="K11" s="47">
        <v>18319426.489950001</v>
      </c>
      <c r="L11" s="85">
        <f t="shared" si="2"/>
        <v>-0.10233278689508951</v>
      </c>
      <c r="M11" s="86">
        <f t="shared" si="5"/>
        <v>0.13872392553950591</v>
      </c>
    </row>
    <row r="12" spans="1:13" ht="22.5" customHeight="1" x14ac:dyDescent="0.25">
      <c r="A12" s="45" t="s">
        <v>113</v>
      </c>
      <c r="B12" s="46">
        <v>920002.48161999998</v>
      </c>
      <c r="C12" s="47">
        <v>784353.27310999995</v>
      </c>
      <c r="D12" s="85">
        <f t="shared" si="0"/>
        <v>-0.14744439414026378</v>
      </c>
      <c r="E12" s="86">
        <f t="shared" si="3"/>
        <v>8.5180331341727242E-2</v>
      </c>
      <c r="F12" s="46">
        <v>920002.48161999998</v>
      </c>
      <c r="G12" s="47">
        <v>784353.27310999995</v>
      </c>
      <c r="H12" s="85">
        <f t="shared" si="1"/>
        <v>-0.14744439414026378</v>
      </c>
      <c r="I12" s="86">
        <f t="shared" si="4"/>
        <v>8.5180331341727242E-2</v>
      </c>
      <c r="J12" s="46">
        <v>12705845.683800001</v>
      </c>
      <c r="K12" s="47">
        <v>11028090.53143</v>
      </c>
      <c r="L12" s="85">
        <f t="shared" si="2"/>
        <v>-0.13204592548366489</v>
      </c>
      <c r="M12" s="86">
        <f t="shared" si="5"/>
        <v>8.3510256751995124E-2</v>
      </c>
    </row>
    <row r="13" spans="1:13" ht="22.5" customHeight="1" x14ac:dyDescent="0.25">
      <c r="A13" s="48" t="s">
        <v>102</v>
      </c>
      <c r="B13" s="46">
        <v>963724.50895000005</v>
      </c>
      <c r="C13" s="47">
        <v>733357.33111000003</v>
      </c>
      <c r="D13" s="85">
        <f t="shared" si="0"/>
        <v>-0.2390384136759065</v>
      </c>
      <c r="E13" s="86">
        <f t="shared" si="3"/>
        <v>7.9642200265382129E-2</v>
      </c>
      <c r="F13" s="46">
        <v>963724.50895000005</v>
      </c>
      <c r="G13" s="47">
        <v>733357.33111000003</v>
      </c>
      <c r="H13" s="85">
        <f t="shared" si="1"/>
        <v>-0.2390384136759065</v>
      </c>
      <c r="I13" s="86">
        <f t="shared" si="4"/>
        <v>7.9642200265382129E-2</v>
      </c>
      <c r="J13" s="46">
        <v>12800612.226460001</v>
      </c>
      <c r="K13" s="47">
        <v>10741752.45394</v>
      </c>
      <c r="L13" s="85">
        <f t="shared" si="2"/>
        <v>-0.16084072668525606</v>
      </c>
      <c r="M13" s="86">
        <f t="shared" si="5"/>
        <v>8.1341960590396431E-2</v>
      </c>
    </row>
    <row r="14" spans="1:13" ht="22.5" customHeight="1" x14ac:dyDescent="0.25">
      <c r="A14" s="45" t="s">
        <v>107</v>
      </c>
      <c r="B14" s="46">
        <v>852495.34346999996</v>
      </c>
      <c r="C14" s="47">
        <v>794560.31868000003</v>
      </c>
      <c r="D14" s="85">
        <f t="shared" si="0"/>
        <v>-6.7959344568594426E-2</v>
      </c>
      <c r="E14" s="86">
        <f t="shared" si="3"/>
        <v>8.6288810841309543E-2</v>
      </c>
      <c r="F14" s="46">
        <v>852495.34346999996</v>
      </c>
      <c r="G14" s="47">
        <v>794560.31868000003</v>
      </c>
      <c r="H14" s="85">
        <f t="shared" si="1"/>
        <v>-6.7959344568594426E-2</v>
      </c>
      <c r="I14" s="86">
        <f t="shared" si="4"/>
        <v>8.6288810841309543E-2</v>
      </c>
      <c r="J14" s="46">
        <v>12006992.362469999</v>
      </c>
      <c r="K14" s="47">
        <v>10399168.770609999</v>
      </c>
      <c r="L14" s="85">
        <f t="shared" si="2"/>
        <v>-0.13390727197308294</v>
      </c>
      <c r="M14" s="86">
        <f t="shared" si="5"/>
        <v>7.8747744368431585E-2</v>
      </c>
    </row>
    <row r="15" spans="1:13" ht="22.5" customHeight="1" x14ac:dyDescent="0.25">
      <c r="A15" s="45" t="s">
        <v>108</v>
      </c>
      <c r="B15" s="46">
        <v>684437.83733999997</v>
      </c>
      <c r="C15" s="47">
        <v>531905.12759000005</v>
      </c>
      <c r="D15" s="85">
        <f t="shared" si="0"/>
        <v>-0.22285838308238948</v>
      </c>
      <c r="E15" s="86">
        <f t="shared" si="3"/>
        <v>5.7764602461378142E-2</v>
      </c>
      <c r="F15" s="46">
        <v>684437.83733999997</v>
      </c>
      <c r="G15" s="47">
        <v>531905.12759000005</v>
      </c>
      <c r="H15" s="85">
        <f t="shared" si="1"/>
        <v>-0.22285838308238948</v>
      </c>
      <c r="I15" s="86">
        <f t="shared" si="4"/>
        <v>5.7764602461378142E-2</v>
      </c>
      <c r="J15" s="46">
        <v>8912367.4920199998</v>
      </c>
      <c r="K15" s="47">
        <v>8267216.4030900002</v>
      </c>
      <c r="L15" s="85">
        <f t="shared" si="2"/>
        <v>-7.2388295198515751E-2</v>
      </c>
      <c r="M15" s="86">
        <f t="shared" si="5"/>
        <v>6.2603527100065295E-2</v>
      </c>
    </row>
    <row r="16" spans="1:13" ht="22.5" customHeight="1" x14ac:dyDescent="0.25">
      <c r="A16" s="45" t="s">
        <v>109</v>
      </c>
      <c r="B16" s="46">
        <v>508688.95432999998</v>
      </c>
      <c r="C16" s="47">
        <v>403498.65151</v>
      </c>
      <c r="D16" s="85">
        <f t="shared" si="0"/>
        <v>-0.20678707867472246</v>
      </c>
      <c r="E16" s="86">
        <f t="shared" si="3"/>
        <v>4.3819730228551949E-2</v>
      </c>
      <c r="F16" s="46">
        <v>508688.95432999998</v>
      </c>
      <c r="G16" s="47">
        <v>403498.65151</v>
      </c>
      <c r="H16" s="85">
        <f t="shared" si="1"/>
        <v>-0.20678707867472246</v>
      </c>
      <c r="I16" s="86">
        <f t="shared" si="4"/>
        <v>4.3819730228551949E-2</v>
      </c>
      <c r="J16" s="46">
        <v>6907063.7809300004</v>
      </c>
      <c r="K16" s="47">
        <v>6308366.8486500001</v>
      </c>
      <c r="L16" s="85">
        <f t="shared" si="2"/>
        <v>-8.6678934966977983E-2</v>
      </c>
      <c r="M16" s="86">
        <f t="shared" si="5"/>
        <v>4.7770131530487585E-2</v>
      </c>
    </row>
    <row r="17" spans="1:13" ht="22.5" customHeight="1" x14ac:dyDescent="0.25">
      <c r="A17" s="45" t="s">
        <v>104</v>
      </c>
      <c r="B17" s="46">
        <v>182905.64245000001</v>
      </c>
      <c r="C17" s="47">
        <v>119536.81915</v>
      </c>
      <c r="D17" s="85">
        <f t="shared" si="0"/>
        <v>-0.34645636105689215</v>
      </c>
      <c r="E17" s="86">
        <f t="shared" si="3"/>
        <v>1.2981632399339967E-2</v>
      </c>
      <c r="F17" s="46">
        <v>182905.64245000001</v>
      </c>
      <c r="G17" s="47">
        <v>119536.81915</v>
      </c>
      <c r="H17" s="85">
        <f t="shared" si="1"/>
        <v>-0.34645636105689215</v>
      </c>
      <c r="I17" s="86">
        <f t="shared" si="4"/>
        <v>1.2981632399339967E-2</v>
      </c>
      <c r="J17" s="46">
        <v>2912339.8310500002</v>
      </c>
      <c r="K17" s="47">
        <v>2162792.7165799998</v>
      </c>
      <c r="L17" s="85">
        <f t="shared" si="2"/>
        <v>-0.2573693861130768</v>
      </c>
      <c r="M17" s="86">
        <f t="shared" si="5"/>
        <v>1.637775592684771E-2</v>
      </c>
    </row>
    <row r="18" spans="1:13" ht="22.5" customHeight="1" x14ac:dyDescent="0.25">
      <c r="A18" s="45" t="s">
        <v>105</v>
      </c>
      <c r="B18" s="46">
        <v>168350.88472999999</v>
      </c>
      <c r="C18" s="47">
        <v>160990.75756999999</v>
      </c>
      <c r="D18" s="85">
        <f t="shared" si="0"/>
        <v>-4.3718969293236154E-2</v>
      </c>
      <c r="E18" s="86">
        <f t="shared" si="3"/>
        <v>1.7483507168134297E-2</v>
      </c>
      <c r="F18" s="46">
        <v>168350.88472999999</v>
      </c>
      <c r="G18" s="47">
        <v>160990.75756999999</v>
      </c>
      <c r="H18" s="85">
        <f t="shared" si="1"/>
        <v>-4.3718969293236154E-2</v>
      </c>
      <c r="I18" s="86">
        <f t="shared" si="4"/>
        <v>1.7483507168134297E-2</v>
      </c>
      <c r="J18" s="46">
        <v>2264812.3688400001</v>
      </c>
      <c r="K18" s="47">
        <v>2103015.2092200001</v>
      </c>
      <c r="L18" s="85">
        <f t="shared" si="2"/>
        <v>-7.1439542562578784E-2</v>
      </c>
      <c r="M18" s="86">
        <f t="shared" si="5"/>
        <v>1.5925090529025614E-2</v>
      </c>
    </row>
    <row r="19" spans="1:13" ht="22.5" customHeight="1" x14ac:dyDescent="0.25">
      <c r="A19" s="45" t="s">
        <v>112</v>
      </c>
      <c r="B19" s="46">
        <v>146278.67012</v>
      </c>
      <c r="C19" s="47">
        <v>131783.44062000001</v>
      </c>
      <c r="D19" s="85">
        <f t="shared" si="0"/>
        <v>-9.909325459486884E-2</v>
      </c>
      <c r="E19" s="86">
        <f t="shared" si="3"/>
        <v>1.4311608712812958E-2</v>
      </c>
      <c r="F19" s="46">
        <v>146278.67012</v>
      </c>
      <c r="G19" s="47">
        <v>131783.44062000001</v>
      </c>
      <c r="H19" s="85">
        <f t="shared" si="1"/>
        <v>-9.909325459486884E-2</v>
      </c>
      <c r="I19" s="86">
        <f t="shared" si="4"/>
        <v>1.4311608712812958E-2</v>
      </c>
      <c r="J19" s="46">
        <v>1648405.3076800001</v>
      </c>
      <c r="K19" s="47">
        <v>1897548.6270699999</v>
      </c>
      <c r="L19" s="85">
        <f t="shared" si="2"/>
        <v>0.15114202692094536</v>
      </c>
      <c r="M19" s="86">
        <f t="shared" si="5"/>
        <v>1.4369194068038139E-2</v>
      </c>
    </row>
    <row r="20" spans="1:13" ht="22.5" customHeight="1" x14ac:dyDescent="0.25">
      <c r="A20" s="45" t="s">
        <v>103</v>
      </c>
      <c r="B20" s="46">
        <v>116716.62635999999</v>
      </c>
      <c r="C20" s="47">
        <v>100452.4583</v>
      </c>
      <c r="D20" s="85">
        <f t="shared" si="0"/>
        <v>-0.13934748259288188</v>
      </c>
      <c r="E20" s="86">
        <f t="shared" si="3"/>
        <v>1.0909081373700138E-2</v>
      </c>
      <c r="F20" s="46">
        <v>116716.62635999999</v>
      </c>
      <c r="G20" s="47">
        <v>100452.4583</v>
      </c>
      <c r="H20" s="85">
        <f t="shared" si="1"/>
        <v>-0.13934748259288188</v>
      </c>
      <c r="I20" s="86">
        <f t="shared" si="4"/>
        <v>1.0909081373700138E-2</v>
      </c>
      <c r="J20" s="46">
        <v>1623002.5275099999</v>
      </c>
      <c r="K20" s="47">
        <v>1418361.9165000001</v>
      </c>
      <c r="L20" s="85">
        <f t="shared" si="2"/>
        <v>-0.12608767241044172</v>
      </c>
      <c r="M20" s="86">
        <f t="shared" si="5"/>
        <v>1.0740550911927261E-2</v>
      </c>
    </row>
    <row r="21" spans="1:13" ht="22.5" customHeight="1" x14ac:dyDescent="0.25">
      <c r="A21" s="45" t="s">
        <v>106</v>
      </c>
      <c r="B21" s="46">
        <v>46877.997219999997</v>
      </c>
      <c r="C21" s="47">
        <v>34209.905899999998</v>
      </c>
      <c r="D21" s="85">
        <f t="shared" si="0"/>
        <v>-0.27023533579193293</v>
      </c>
      <c r="E21" s="86">
        <f t="shared" si="3"/>
        <v>3.7151768464955969E-3</v>
      </c>
      <c r="F21" s="46">
        <v>46877.997219999997</v>
      </c>
      <c r="G21" s="47">
        <v>34209.905899999998</v>
      </c>
      <c r="H21" s="85">
        <f t="shared" si="1"/>
        <v>-0.27023533579193293</v>
      </c>
      <c r="I21" s="86">
        <f t="shared" si="4"/>
        <v>3.7151768464955969E-3</v>
      </c>
      <c r="J21" s="46">
        <v>1043063.7649</v>
      </c>
      <c r="K21" s="47">
        <v>820136.33765</v>
      </c>
      <c r="L21" s="85">
        <f t="shared" si="2"/>
        <v>-0.21372368090207061</v>
      </c>
      <c r="M21" s="86">
        <f t="shared" si="5"/>
        <v>6.2104854810174897E-3</v>
      </c>
    </row>
    <row r="22" spans="1:13" ht="24" customHeight="1" x14ac:dyDescent="0.25">
      <c r="A22" s="49" t="s">
        <v>0</v>
      </c>
      <c r="B22" s="50">
        <f>SUM(B9:B21)</f>
        <v>10756831.403149998</v>
      </c>
      <c r="C22" s="51">
        <f>SUM(C9:C21)</f>
        <v>9208150.0594699997</v>
      </c>
      <c r="D22" s="87">
        <f t="shared" si="0"/>
        <v>-0.14397188964275176</v>
      </c>
      <c r="E22" s="88">
        <f t="shared" si="3"/>
        <v>1</v>
      </c>
      <c r="F22" s="50">
        <f>SUM(F9:F21)</f>
        <v>10756831.403149998</v>
      </c>
      <c r="G22" s="51">
        <f>SUM(G9:G21)</f>
        <v>9208150.0594699997</v>
      </c>
      <c r="H22" s="87">
        <f t="shared" si="1"/>
        <v>-0.14397188964275176</v>
      </c>
      <c r="I22" s="88">
        <f t="shared" si="4"/>
        <v>1</v>
      </c>
      <c r="J22" s="50">
        <f>SUM(J9:J21)</f>
        <v>149891753.85058001</v>
      </c>
      <c r="K22" s="51">
        <f>SUM(K9:K21)</f>
        <v>132056719.26241001</v>
      </c>
      <c r="L22" s="87">
        <f t="shared" si="2"/>
        <v>-0.11898609583252251</v>
      </c>
      <c r="M22" s="88">
        <f t="shared" si="5"/>
        <v>1</v>
      </c>
    </row>
  </sheetData>
  <mergeCells count="4">
    <mergeCell ref="A6:M6"/>
    <mergeCell ref="B7:E7"/>
    <mergeCell ref="F7:I7"/>
    <mergeCell ref="J7:M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zoomScale="90" zoomScaleNormal="90" workbookViewId="0">
      <selection activeCell="D9" sqref="D9"/>
    </sheetView>
  </sheetViews>
  <sheetFormatPr defaultRowHeight="12.75" x14ac:dyDescent="0.2"/>
  <cols>
    <col min="1" max="1" width="48.7109375" style="129" customWidth="1"/>
    <col min="2" max="2" width="11.28515625" style="129" bestFit="1" customWidth="1"/>
    <col min="3" max="3" width="11" style="129" customWidth="1"/>
    <col min="4" max="8" width="11" style="90" customWidth="1"/>
    <col min="9" max="9" width="12.28515625" style="90" customWidth="1"/>
    <col min="10" max="13" width="11" style="90" customWidth="1"/>
    <col min="14" max="14" width="12.7109375" style="90" customWidth="1"/>
    <col min="15" max="15" width="11.5703125" style="91" customWidth="1"/>
    <col min="16" max="16" width="14.28515625" style="91" customWidth="1"/>
    <col min="17" max="16384" width="9.140625" style="91"/>
  </cols>
  <sheetData>
    <row r="1" spans="1:16" x14ac:dyDescent="0.2">
      <c r="A1" s="89" t="s">
        <v>129</v>
      </c>
      <c r="B1" s="166" t="s">
        <v>490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6" ht="15" customHeight="1" x14ac:dyDescent="0.2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>
      <c r="A3" s="92"/>
      <c r="B3" s="93" t="s">
        <v>129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6" s="99" customFormat="1" ht="15.95" customHeight="1" thickBot="1" x14ac:dyDescent="0.3">
      <c r="A4" s="95" t="s">
        <v>131</v>
      </c>
      <c r="B4" s="96" t="s">
        <v>115</v>
      </c>
      <c r="C4" s="96" t="s">
        <v>116</v>
      </c>
      <c r="D4" s="96" t="s">
        <v>117</v>
      </c>
      <c r="E4" s="96" t="s">
        <v>118</v>
      </c>
      <c r="F4" s="96" t="s">
        <v>119</v>
      </c>
      <c r="G4" s="96" t="s">
        <v>120</v>
      </c>
      <c r="H4" s="96" t="s">
        <v>121</v>
      </c>
      <c r="I4" s="96" t="s">
        <v>130</v>
      </c>
      <c r="J4" s="96" t="s">
        <v>122</v>
      </c>
      <c r="K4" s="96" t="s">
        <v>123</v>
      </c>
      <c r="L4" s="96" t="s">
        <v>124</v>
      </c>
      <c r="M4" s="96" t="s">
        <v>88</v>
      </c>
      <c r="N4" s="97" t="s">
        <v>0</v>
      </c>
      <c r="O4" s="98"/>
    </row>
    <row r="5" spans="1:16" ht="15.95" customHeight="1" thickTop="1" x14ac:dyDescent="0.25">
      <c r="A5" s="100" t="s">
        <v>132</v>
      </c>
      <c r="B5" s="101">
        <f t="shared" ref="B5:N5" si="0">B6+B15+B17</f>
        <v>1699667.9369000001</v>
      </c>
      <c r="C5" s="101">
        <f t="shared" si="0"/>
        <v>1613263.3850899998</v>
      </c>
      <c r="D5" s="101">
        <f t="shared" si="0"/>
        <v>1721276.5921200002</v>
      </c>
      <c r="E5" s="101">
        <f t="shared" si="0"/>
        <v>1687282.3946899998</v>
      </c>
      <c r="F5" s="101">
        <f t="shared" si="0"/>
        <v>1769600.5918900003</v>
      </c>
      <c r="G5" s="101">
        <f t="shared" si="0"/>
        <v>1649663.1106800002</v>
      </c>
      <c r="H5" s="101">
        <f t="shared" si="0"/>
        <v>1686780.2024600001</v>
      </c>
      <c r="I5" s="101">
        <f t="shared" si="0"/>
        <v>1408528.8312599999</v>
      </c>
      <c r="J5" s="101">
        <f t="shared" si="0"/>
        <v>1831176.9996199997</v>
      </c>
      <c r="K5" s="101">
        <f t="shared" si="0"/>
        <v>1821717.1081300001</v>
      </c>
      <c r="L5" s="101">
        <f t="shared" si="0"/>
        <v>2251105.92386</v>
      </c>
      <c r="M5" s="101">
        <f t="shared" si="0"/>
        <v>2200308.96765</v>
      </c>
      <c r="N5" s="102">
        <f t="shared" si="0"/>
        <v>21340372.044350002</v>
      </c>
      <c r="O5" s="94"/>
    </row>
    <row r="6" spans="1:16" s="107" customFormat="1" ht="15.95" customHeight="1" x14ac:dyDescent="0.25">
      <c r="A6" s="103" t="s">
        <v>133</v>
      </c>
      <c r="B6" s="104">
        <f t="shared" ref="B6:N6" si="1">B7+B8+B9+B10+B11+B12+B13+B14</f>
        <v>1220029.33137</v>
      </c>
      <c r="C6" s="104">
        <f t="shared" si="1"/>
        <v>1151629.3181399999</v>
      </c>
      <c r="D6" s="104">
        <f t="shared" si="1"/>
        <v>1213912.28217</v>
      </c>
      <c r="E6" s="104">
        <f t="shared" si="1"/>
        <v>1171638.5827799998</v>
      </c>
      <c r="F6" s="104">
        <f t="shared" si="1"/>
        <v>1223267.1420600002</v>
      </c>
      <c r="G6" s="104">
        <f t="shared" si="1"/>
        <v>1138068.51737</v>
      </c>
      <c r="H6" s="104">
        <f t="shared" si="1"/>
        <v>1132111.7537799999</v>
      </c>
      <c r="I6" s="104">
        <f t="shared" si="1"/>
        <v>919619.25693999999</v>
      </c>
      <c r="J6" s="104">
        <f t="shared" si="1"/>
        <v>1257897.0803299998</v>
      </c>
      <c r="K6" s="104">
        <f t="shared" si="1"/>
        <v>1285603.074</v>
      </c>
      <c r="L6" s="104">
        <f t="shared" si="1"/>
        <v>1606829.53171</v>
      </c>
      <c r="M6" s="104">
        <f t="shared" si="1"/>
        <v>1575256.1644100002</v>
      </c>
      <c r="N6" s="105">
        <f t="shared" si="1"/>
        <v>14895862.03506</v>
      </c>
      <c r="O6" s="106"/>
    </row>
    <row r="7" spans="1:16" ht="15.95" customHeight="1" x14ac:dyDescent="0.2">
      <c r="A7" s="108" t="s">
        <v>463</v>
      </c>
      <c r="B7" s="109">
        <v>500356.07277999999</v>
      </c>
      <c r="C7" s="109">
        <v>471153.27575999999</v>
      </c>
      <c r="D7" s="109">
        <v>532314.24968000001</v>
      </c>
      <c r="E7" s="109">
        <v>519233.69559999998</v>
      </c>
      <c r="F7" s="109">
        <v>586423.34154000005</v>
      </c>
      <c r="G7" s="109">
        <v>541605.53798000002</v>
      </c>
      <c r="H7" s="109">
        <v>550415.77084000001</v>
      </c>
      <c r="I7" s="109">
        <v>452030.52270999999</v>
      </c>
      <c r="J7" s="109">
        <v>552548.78917999996</v>
      </c>
      <c r="K7" s="109">
        <v>533746.57626</v>
      </c>
      <c r="L7" s="109">
        <v>672651.65963000001</v>
      </c>
      <c r="M7" s="109">
        <v>672091.37101999996</v>
      </c>
      <c r="N7" s="110">
        <v>6584570.8629799997</v>
      </c>
      <c r="O7" s="94"/>
    </row>
    <row r="8" spans="1:16" ht="15.95" customHeight="1" x14ac:dyDescent="0.2">
      <c r="A8" s="108" t="s">
        <v>464</v>
      </c>
      <c r="B8" s="109">
        <v>223131.92731</v>
      </c>
      <c r="C8" s="109">
        <v>181369.86420000001</v>
      </c>
      <c r="D8" s="109">
        <v>172416.70553000001</v>
      </c>
      <c r="E8" s="109">
        <v>160126.63161000001</v>
      </c>
      <c r="F8" s="109">
        <v>181562.63211000001</v>
      </c>
      <c r="G8" s="109">
        <v>178000.41879</v>
      </c>
      <c r="H8" s="109">
        <v>115847.71448</v>
      </c>
      <c r="I8" s="109">
        <v>95304.603199999998</v>
      </c>
      <c r="J8" s="109">
        <v>126573.58198</v>
      </c>
      <c r="K8" s="109">
        <v>217579.89223</v>
      </c>
      <c r="L8" s="109">
        <v>335719.49416</v>
      </c>
      <c r="M8" s="109">
        <v>363328.63167999999</v>
      </c>
      <c r="N8" s="110">
        <v>2350962.0972799999</v>
      </c>
      <c r="O8" s="94"/>
    </row>
    <row r="9" spans="1:16" ht="15.95" customHeight="1" x14ac:dyDescent="0.2">
      <c r="A9" s="108" t="s">
        <v>465</v>
      </c>
      <c r="B9" s="109">
        <v>94905.948069999999</v>
      </c>
      <c r="C9" s="109">
        <v>94116.080360000007</v>
      </c>
      <c r="D9" s="109">
        <v>95501.997310000006</v>
      </c>
      <c r="E9" s="109">
        <v>100767.98307</v>
      </c>
      <c r="F9" s="109">
        <v>112864.61023000001</v>
      </c>
      <c r="G9" s="109">
        <v>100325.00289</v>
      </c>
      <c r="H9" s="109">
        <v>109284.27026999999</v>
      </c>
      <c r="I9" s="109">
        <v>107861.60406</v>
      </c>
      <c r="J9" s="109">
        <v>126849.12413</v>
      </c>
      <c r="K9" s="109">
        <v>122184.10866</v>
      </c>
      <c r="L9" s="109">
        <v>145394.35555000001</v>
      </c>
      <c r="M9" s="109">
        <v>119828.77353999999</v>
      </c>
      <c r="N9" s="110">
        <v>1329883.8581399999</v>
      </c>
      <c r="O9" s="94"/>
    </row>
    <row r="10" spans="1:16" ht="15.95" customHeight="1" x14ac:dyDescent="0.2">
      <c r="A10" s="108" t="s">
        <v>466</v>
      </c>
      <c r="B10" s="109">
        <v>106856.59821</v>
      </c>
      <c r="C10" s="109">
        <v>108712.61560999999</v>
      </c>
      <c r="D10" s="109">
        <v>113139.69098</v>
      </c>
      <c r="E10" s="109">
        <v>104112.96361999999</v>
      </c>
      <c r="F10" s="109">
        <v>112100.79222</v>
      </c>
      <c r="G10" s="109">
        <v>96316.856629999995</v>
      </c>
      <c r="H10" s="109">
        <v>96072.611879999997</v>
      </c>
      <c r="I10" s="109">
        <v>94980.438290000006</v>
      </c>
      <c r="J10" s="109">
        <v>156916.90043000001</v>
      </c>
      <c r="K10" s="109">
        <v>152862.19300999999</v>
      </c>
      <c r="L10" s="109">
        <v>165840.04543</v>
      </c>
      <c r="M10" s="109">
        <v>130314.31333</v>
      </c>
      <c r="N10" s="110">
        <v>1438226.0196400001</v>
      </c>
      <c r="O10" s="94"/>
    </row>
    <row r="11" spans="1:16" ht="15.95" customHeight="1" x14ac:dyDescent="0.2">
      <c r="A11" s="108" t="s">
        <v>467</v>
      </c>
      <c r="B11" s="109">
        <v>178057.44443</v>
      </c>
      <c r="C11" s="109">
        <v>133840.92204999999</v>
      </c>
      <c r="D11" s="109">
        <v>135662.81448</v>
      </c>
      <c r="E11" s="109">
        <v>133846.01306</v>
      </c>
      <c r="F11" s="109">
        <v>105052.59621</v>
      </c>
      <c r="G11" s="109">
        <v>106131.98479</v>
      </c>
      <c r="H11" s="109">
        <v>133857.60264999999</v>
      </c>
      <c r="I11" s="109">
        <v>86744.865030000001</v>
      </c>
      <c r="J11" s="109">
        <v>205849.74335</v>
      </c>
      <c r="K11" s="109">
        <v>181405.01751000001</v>
      </c>
      <c r="L11" s="109">
        <v>202930.71429999999</v>
      </c>
      <c r="M11" s="109">
        <v>166244.94351000001</v>
      </c>
      <c r="N11" s="110">
        <v>1769624.6613700001</v>
      </c>
      <c r="O11" s="94"/>
    </row>
    <row r="12" spans="1:16" ht="15.95" customHeight="1" x14ac:dyDescent="0.2">
      <c r="A12" s="108" t="s">
        <v>468</v>
      </c>
      <c r="B12" s="109">
        <v>44842.038370000002</v>
      </c>
      <c r="C12" s="109">
        <v>52360.159500000002</v>
      </c>
      <c r="D12" s="109">
        <v>62002.926630000002</v>
      </c>
      <c r="E12" s="109">
        <v>38389.701560000001</v>
      </c>
      <c r="F12" s="109">
        <v>38035.658889999999</v>
      </c>
      <c r="G12" s="109">
        <v>36239.687250000003</v>
      </c>
      <c r="H12" s="109">
        <v>32745.501199999999</v>
      </c>
      <c r="I12" s="109">
        <v>28125.712370000001</v>
      </c>
      <c r="J12" s="109">
        <v>30890.23861</v>
      </c>
      <c r="K12" s="109">
        <v>23072.36851</v>
      </c>
      <c r="L12" s="109">
        <v>25941.348099999999</v>
      </c>
      <c r="M12" s="109">
        <v>26880.234410000001</v>
      </c>
      <c r="N12" s="110">
        <v>439525.57539999997</v>
      </c>
      <c r="O12" s="94"/>
    </row>
    <row r="13" spans="1:16" ht="15.95" customHeight="1" x14ac:dyDescent="0.2">
      <c r="A13" s="108" t="s">
        <v>469</v>
      </c>
      <c r="B13" s="109">
        <v>66631.066810000004</v>
      </c>
      <c r="C13" s="109">
        <v>101106.59643999999</v>
      </c>
      <c r="D13" s="109">
        <v>93632.383979999999</v>
      </c>
      <c r="E13" s="109">
        <v>104726.34226999999</v>
      </c>
      <c r="F13" s="109">
        <v>80015.084459999998</v>
      </c>
      <c r="G13" s="109">
        <v>75654.787949999998</v>
      </c>
      <c r="H13" s="109">
        <v>90331.686390000003</v>
      </c>
      <c r="I13" s="109">
        <v>49399.682690000001</v>
      </c>
      <c r="J13" s="109">
        <v>52908.788740000004</v>
      </c>
      <c r="K13" s="109">
        <v>50115.952340000003</v>
      </c>
      <c r="L13" s="109">
        <v>51936.654110000003</v>
      </c>
      <c r="M13" s="109">
        <v>89628.297560000006</v>
      </c>
      <c r="N13" s="110">
        <v>906087.32374000002</v>
      </c>
      <c r="O13" s="94"/>
    </row>
    <row r="14" spans="1:16" ht="15.95" customHeight="1" x14ac:dyDescent="0.2">
      <c r="A14" s="108" t="s">
        <v>470</v>
      </c>
      <c r="B14" s="109">
        <v>5248.2353899999998</v>
      </c>
      <c r="C14" s="109">
        <v>8969.80422</v>
      </c>
      <c r="D14" s="109">
        <v>9241.5135800000007</v>
      </c>
      <c r="E14" s="109">
        <v>10435.251990000001</v>
      </c>
      <c r="F14" s="109">
        <v>7212.4264000000003</v>
      </c>
      <c r="G14" s="109">
        <v>3794.24109</v>
      </c>
      <c r="H14" s="109">
        <v>3556.5960700000001</v>
      </c>
      <c r="I14" s="109">
        <v>5171.8285900000001</v>
      </c>
      <c r="J14" s="109">
        <v>5359.9139100000002</v>
      </c>
      <c r="K14" s="109">
        <v>4636.9654799999998</v>
      </c>
      <c r="L14" s="109">
        <v>6415.2604300000003</v>
      </c>
      <c r="M14" s="109">
        <v>6939.5993600000002</v>
      </c>
      <c r="N14" s="110">
        <v>76981.636509999997</v>
      </c>
      <c r="O14" s="94"/>
    </row>
    <row r="15" spans="1:16" s="107" customFormat="1" ht="15.95" customHeight="1" x14ac:dyDescent="0.25">
      <c r="A15" s="103" t="s">
        <v>142</v>
      </c>
      <c r="B15" s="104">
        <f t="shared" ref="B15:N15" si="2">B16</f>
        <v>171195.69291000001</v>
      </c>
      <c r="C15" s="104">
        <f t="shared" si="2"/>
        <v>148748.24904</v>
      </c>
      <c r="D15" s="104">
        <f t="shared" si="2"/>
        <v>145990.75143999999</v>
      </c>
      <c r="E15" s="104">
        <f t="shared" si="2"/>
        <v>154505.48621</v>
      </c>
      <c r="F15" s="104">
        <f t="shared" si="2"/>
        <v>164850.52968000001</v>
      </c>
      <c r="G15" s="104">
        <f t="shared" si="2"/>
        <v>157449.19192000001</v>
      </c>
      <c r="H15" s="104">
        <f t="shared" si="2"/>
        <v>164865.72665</v>
      </c>
      <c r="I15" s="104">
        <f t="shared" si="2"/>
        <v>158332.81044</v>
      </c>
      <c r="J15" s="104">
        <f t="shared" si="2"/>
        <v>171162.83981999999</v>
      </c>
      <c r="K15" s="104">
        <f t="shared" si="2"/>
        <v>172325.14822</v>
      </c>
      <c r="L15" s="104">
        <f t="shared" si="2"/>
        <v>193388.82863</v>
      </c>
      <c r="M15" s="104">
        <f t="shared" si="2"/>
        <v>185162.50690000001</v>
      </c>
      <c r="N15" s="105">
        <f t="shared" si="2"/>
        <v>1987977.76186</v>
      </c>
      <c r="O15" s="106"/>
    </row>
    <row r="16" spans="1:16" s="107" customFormat="1" ht="15.95" customHeight="1" x14ac:dyDescent="0.2">
      <c r="A16" s="108" t="s">
        <v>471</v>
      </c>
      <c r="B16" s="111">
        <v>171195.69291000001</v>
      </c>
      <c r="C16" s="111">
        <v>148748.24904</v>
      </c>
      <c r="D16" s="111">
        <v>145990.75143999999</v>
      </c>
      <c r="E16" s="111">
        <v>154505.48621</v>
      </c>
      <c r="F16" s="111">
        <v>164850.52968000001</v>
      </c>
      <c r="G16" s="111">
        <v>157449.19192000001</v>
      </c>
      <c r="H16" s="111">
        <v>164865.72665</v>
      </c>
      <c r="I16" s="111">
        <v>158332.81044</v>
      </c>
      <c r="J16" s="111">
        <v>171162.83981999999</v>
      </c>
      <c r="K16" s="111">
        <v>172325.14822</v>
      </c>
      <c r="L16" s="111">
        <v>193388.82863</v>
      </c>
      <c r="M16" s="111">
        <v>185162.50690000001</v>
      </c>
      <c r="N16" s="110">
        <v>1987977.76186</v>
      </c>
      <c r="O16" s="106"/>
    </row>
    <row r="17" spans="1:15" s="107" customFormat="1" ht="15.95" customHeight="1" x14ac:dyDescent="0.25">
      <c r="A17" s="103" t="s">
        <v>144</v>
      </c>
      <c r="B17" s="104">
        <f t="shared" ref="B17:N17" si="3">B18</f>
        <v>308442.91262000002</v>
      </c>
      <c r="C17" s="104">
        <f t="shared" si="3"/>
        <v>312885.81790999998</v>
      </c>
      <c r="D17" s="104">
        <f t="shared" si="3"/>
        <v>361373.55851</v>
      </c>
      <c r="E17" s="104">
        <f t="shared" si="3"/>
        <v>361138.32569999999</v>
      </c>
      <c r="F17" s="104">
        <f t="shared" si="3"/>
        <v>381482.92015000002</v>
      </c>
      <c r="G17" s="104">
        <f t="shared" si="3"/>
        <v>354145.40139000001</v>
      </c>
      <c r="H17" s="104">
        <f t="shared" si="3"/>
        <v>389802.72203</v>
      </c>
      <c r="I17" s="104">
        <f t="shared" si="3"/>
        <v>330576.76387999998</v>
      </c>
      <c r="J17" s="104">
        <f t="shared" si="3"/>
        <v>402117.07947</v>
      </c>
      <c r="K17" s="104">
        <f t="shared" si="3"/>
        <v>363788.88591000001</v>
      </c>
      <c r="L17" s="104">
        <f t="shared" si="3"/>
        <v>450887.56352000003</v>
      </c>
      <c r="M17" s="104">
        <f t="shared" si="3"/>
        <v>439890.29634</v>
      </c>
      <c r="N17" s="105">
        <f t="shared" si="3"/>
        <v>4456532.2474300005</v>
      </c>
      <c r="O17" s="106"/>
    </row>
    <row r="18" spans="1:15" s="107" customFormat="1" ht="15.95" customHeight="1" x14ac:dyDescent="0.2">
      <c r="A18" s="108" t="s">
        <v>472</v>
      </c>
      <c r="B18" s="111">
        <v>308442.91262000002</v>
      </c>
      <c r="C18" s="111">
        <v>312885.81790999998</v>
      </c>
      <c r="D18" s="111">
        <v>361373.55851</v>
      </c>
      <c r="E18" s="111">
        <v>361138.32569999999</v>
      </c>
      <c r="F18" s="111">
        <v>381482.92015000002</v>
      </c>
      <c r="G18" s="111">
        <v>354145.40139000001</v>
      </c>
      <c r="H18" s="111">
        <v>389802.72203</v>
      </c>
      <c r="I18" s="111">
        <v>330576.76387999998</v>
      </c>
      <c r="J18" s="111">
        <v>402117.07947</v>
      </c>
      <c r="K18" s="111">
        <v>363788.88591000001</v>
      </c>
      <c r="L18" s="111">
        <v>450887.56352000003</v>
      </c>
      <c r="M18" s="111">
        <v>439890.29634</v>
      </c>
      <c r="N18" s="110">
        <v>4456532.2474300005</v>
      </c>
      <c r="O18" s="106"/>
    </row>
    <row r="19" spans="1:15" s="115" customFormat="1" ht="15.95" customHeight="1" x14ac:dyDescent="0.25">
      <c r="A19" s="100" t="s">
        <v>146</v>
      </c>
      <c r="B19" s="112">
        <f t="shared" ref="B19:N19" si="4">B20+B24+B26</f>
        <v>8870293.3046499994</v>
      </c>
      <c r="C19" s="112">
        <f t="shared" si="4"/>
        <v>9578009.060800001</v>
      </c>
      <c r="D19" s="112">
        <f t="shared" si="4"/>
        <v>10382101.499430001</v>
      </c>
      <c r="E19" s="112">
        <f t="shared" si="4"/>
        <v>9702157.2133599985</v>
      </c>
      <c r="F19" s="112">
        <f t="shared" si="4"/>
        <v>10393653.02758</v>
      </c>
      <c r="G19" s="112">
        <f t="shared" si="4"/>
        <v>9679858.7960500009</v>
      </c>
      <c r="H19" s="112">
        <f t="shared" si="4"/>
        <v>10418712.00138</v>
      </c>
      <c r="I19" s="112">
        <f t="shared" si="4"/>
        <v>8709508.4499399997</v>
      </c>
      <c r="J19" s="112">
        <f t="shared" si="4"/>
        <v>10208140.182769999</v>
      </c>
      <c r="K19" s="112">
        <f t="shared" si="4"/>
        <v>9604606.1625999995</v>
      </c>
      <c r="L19" s="112">
        <f t="shared" si="4"/>
        <v>11058765.364400001</v>
      </c>
      <c r="M19" s="112">
        <f t="shared" si="4"/>
        <v>10373788.632790001</v>
      </c>
      <c r="N19" s="113">
        <f t="shared" si="4"/>
        <v>118979593.69574997</v>
      </c>
      <c r="O19" s="114"/>
    </row>
    <row r="20" spans="1:15" s="117" customFormat="1" ht="15.95" customHeight="1" x14ac:dyDescent="0.25">
      <c r="A20" s="103" t="s">
        <v>147</v>
      </c>
      <c r="B20" s="104">
        <f t="shared" ref="B20:N20" si="5">B21+B22+B23</f>
        <v>963154.73272999993</v>
      </c>
      <c r="C20" s="104">
        <f t="shared" si="5"/>
        <v>940771.65048000007</v>
      </c>
      <c r="D20" s="104">
        <f t="shared" si="5"/>
        <v>1057406.4491399999</v>
      </c>
      <c r="E20" s="104">
        <f t="shared" si="5"/>
        <v>1036317.40458</v>
      </c>
      <c r="F20" s="104">
        <f t="shared" si="5"/>
        <v>1096995.50251</v>
      </c>
      <c r="G20" s="104">
        <f t="shared" si="5"/>
        <v>974566.41267000011</v>
      </c>
      <c r="H20" s="104">
        <f t="shared" si="5"/>
        <v>1038070.49576</v>
      </c>
      <c r="I20" s="104">
        <f t="shared" si="5"/>
        <v>938050.13204000005</v>
      </c>
      <c r="J20" s="104">
        <f t="shared" si="5"/>
        <v>1111883.15224</v>
      </c>
      <c r="K20" s="104">
        <f t="shared" si="5"/>
        <v>1063294.7310299999</v>
      </c>
      <c r="L20" s="104">
        <f t="shared" si="5"/>
        <v>1219776.8748900001</v>
      </c>
      <c r="M20" s="104">
        <f t="shared" si="5"/>
        <v>1085085.8659300001</v>
      </c>
      <c r="N20" s="105">
        <f t="shared" si="5"/>
        <v>12525373.403999999</v>
      </c>
      <c r="O20" s="116"/>
    </row>
    <row r="21" spans="1:15" ht="15.95" customHeight="1" x14ac:dyDescent="0.2">
      <c r="A21" s="108" t="s">
        <v>473</v>
      </c>
      <c r="B21" s="109">
        <v>682155.86739999999</v>
      </c>
      <c r="C21" s="109">
        <v>649400.37398000003</v>
      </c>
      <c r="D21" s="109">
        <v>733915.32351999998</v>
      </c>
      <c r="E21" s="109">
        <v>700825.50462999998</v>
      </c>
      <c r="F21" s="109">
        <v>748576.30409999995</v>
      </c>
      <c r="G21" s="109">
        <v>644671.53150000004</v>
      </c>
      <c r="H21" s="109">
        <v>675793.60169000004</v>
      </c>
      <c r="I21" s="109">
        <v>615547.09756999998</v>
      </c>
      <c r="J21" s="109">
        <v>753895.30068999995</v>
      </c>
      <c r="K21" s="109">
        <v>707833.97360000003</v>
      </c>
      <c r="L21" s="109">
        <v>813439.02153999999</v>
      </c>
      <c r="M21" s="109">
        <v>661633.98338999995</v>
      </c>
      <c r="N21" s="110">
        <v>8387687.8836099999</v>
      </c>
      <c r="O21" s="94"/>
    </row>
    <row r="22" spans="1:15" ht="15.95" customHeight="1" x14ac:dyDescent="0.2">
      <c r="A22" s="108" t="s">
        <v>474</v>
      </c>
      <c r="B22" s="109">
        <v>115029.78776000001</v>
      </c>
      <c r="C22" s="109">
        <v>129821.13063</v>
      </c>
      <c r="D22" s="109">
        <v>153554.84927999999</v>
      </c>
      <c r="E22" s="109">
        <v>145412.84239999999</v>
      </c>
      <c r="F22" s="109">
        <v>155575.82172000001</v>
      </c>
      <c r="G22" s="109">
        <v>146133.84607999999</v>
      </c>
      <c r="H22" s="109">
        <v>183365.38475999999</v>
      </c>
      <c r="I22" s="109">
        <v>178226.11319999999</v>
      </c>
      <c r="J22" s="109">
        <v>175963.92627</v>
      </c>
      <c r="K22" s="109">
        <v>161906.75599000001</v>
      </c>
      <c r="L22" s="109">
        <v>176409.63008999999</v>
      </c>
      <c r="M22" s="109">
        <v>220909.33902000001</v>
      </c>
      <c r="N22" s="110">
        <v>1942309.4272</v>
      </c>
      <c r="O22" s="94"/>
    </row>
    <row r="23" spans="1:15" ht="15.95" customHeight="1" x14ac:dyDescent="0.2">
      <c r="A23" s="108" t="s">
        <v>475</v>
      </c>
      <c r="B23" s="109">
        <v>165969.07756999999</v>
      </c>
      <c r="C23" s="109">
        <v>161550.14587000001</v>
      </c>
      <c r="D23" s="109">
        <v>169936.27634000001</v>
      </c>
      <c r="E23" s="109">
        <v>190079.05755</v>
      </c>
      <c r="F23" s="109">
        <v>192843.37669</v>
      </c>
      <c r="G23" s="109">
        <v>183761.03508999999</v>
      </c>
      <c r="H23" s="109">
        <v>178911.50930999999</v>
      </c>
      <c r="I23" s="109">
        <v>144276.92126999999</v>
      </c>
      <c r="J23" s="109">
        <v>182023.92528</v>
      </c>
      <c r="K23" s="109">
        <v>193554.00143999999</v>
      </c>
      <c r="L23" s="109">
        <v>229928.22326</v>
      </c>
      <c r="M23" s="109">
        <v>202542.54352000001</v>
      </c>
      <c r="N23" s="110">
        <v>2195376.0931899999</v>
      </c>
      <c r="O23" s="94"/>
    </row>
    <row r="24" spans="1:15" s="117" customFormat="1" ht="15.95" customHeight="1" x14ac:dyDescent="0.25">
      <c r="A24" s="103" t="s">
        <v>151</v>
      </c>
      <c r="B24" s="104">
        <f t="shared" ref="B24:N24" si="6">B25</f>
        <v>1314059.4443000001</v>
      </c>
      <c r="C24" s="104">
        <f t="shared" si="6"/>
        <v>1427601.5142300001</v>
      </c>
      <c r="D24" s="104">
        <f t="shared" si="6"/>
        <v>1449358.7763199999</v>
      </c>
      <c r="E24" s="104">
        <f t="shared" si="6"/>
        <v>1414577.5175300001</v>
      </c>
      <c r="F24" s="104">
        <f t="shared" si="6"/>
        <v>1563524.7345700001</v>
      </c>
      <c r="G24" s="104">
        <f t="shared" si="6"/>
        <v>1326851.01749</v>
      </c>
      <c r="H24" s="104">
        <f t="shared" si="6"/>
        <v>1527280.66824</v>
      </c>
      <c r="I24" s="104">
        <f t="shared" si="6"/>
        <v>1421135.4601400001</v>
      </c>
      <c r="J24" s="104">
        <f t="shared" si="6"/>
        <v>1399141.5319099999</v>
      </c>
      <c r="K24" s="104">
        <f t="shared" si="6"/>
        <v>1392767.8996900001</v>
      </c>
      <c r="L24" s="104">
        <f t="shared" si="6"/>
        <v>1564494.1068</v>
      </c>
      <c r="M24" s="104">
        <f t="shared" si="6"/>
        <v>1594205.2441100001</v>
      </c>
      <c r="N24" s="105">
        <f t="shared" si="6"/>
        <v>17394997.91533</v>
      </c>
      <c r="O24" s="116"/>
    </row>
    <row r="25" spans="1:15" s="117" customFormat="1" ht="15.95" customHeight="1" x14ac:dyDescent="0.2">
      <c r="A25" s="108" t="s">
        <v>476</v>
      </c>
      <c r="B25" s="111">
        <v>1314059.4443000001</v>
      </c>
      <c r="C25" s="111">
        <v>1427601.5142300001</v>
      </c>
      <c r="D25" s="111">
        <v>1449358.7763199999</v>
      </c>
      <c r="E25" s="111">
        <v>1414577.5175300001</v>
      </c>
      <c r="F25" s="111">
        <v>1563524.7345700001</v>
      </c>
      <c r="G25" s="111">
        <v>1326851.01749</v>
      </c>
      <c r="H25" s="111">
        <v>1527280.66824</v>
      </c>
      <c r="I25" s="111">
        <v>1421135.4601400001</v>
      </c>
      <c r="J25" s="111">
        <v>1399141.5319099999</v>
      </c>
      <c r="K25" s="111">
        <v>1392767.8996900001</v>
      </c>
      <c r="L25" s="111">
        <v>1564494.1068</v>
      </c>
      <c r="M25" s="111">
        <v>1594205.2441100001</v>
      </c>
      <c r="N25" s="110">
        <v>17394997.91533</v>
      </c>
      <c r="O25" s="116"/>
    </row>
    <row r="26" spans="1:15" s="117" customFormat="1" ht="15.95" customHeight="1" x14ac:dyDescent="0.25">
      <c r="A26" s="103" t="s">
        <v>153</v>
      </c>
      <c r="B26" s="104">
        <f t="shared" ref="B26:N26" si="7">B27+B28+B29+B30+B31+B32+B33+B34+B35+B36+B37+B38</f>
        <v>6593079.1276199995</v>
      </c>
      <c r="C26" s="104">
        <f t="shared" si="7"/>
        <v>7209635.8960900009</v>
      </c>
      <c r="D26" s="104">
        <f t="shared" si="7"/>
        <v>7875336.2739700014</v>
      </c>
      <c r="E26" s="104">
        <f t="shared" si="7"/>
        <v>7251262.2912499988</v>
      </c>
      <c r="F26" s="104">
        <f t="shared" si="7"/>
        <v>7733132.7904999992</v>
      </c>
      <c r="G26" s="104">
        <f t="shared" si="7"/>
        <v>7378441.3658900019</v>
      </c>
      <c r="H26" s="104">
        <f t="shared" si="7"/>
        <v>7853360.8373800004</v>
      </c>
      <c r="I26" s="104">
        <f t="shared" si="7"/>
        <v>6350322.85776</v>
      </c>
      <c r="J26" s="104">
        <f t="shared" si="7"/>
        <v>7697115.4986199997</v>
      </c>
      <c r="K26" s="104">
        <f t="shared" si="7"/>
        <v>7148543.5318799987</v>
      </c>
      <c r="L26" s="104">
        <f t="shared" si="7"/>
        <v>8274494.3827100014</v>
      </c>
      <c r="M26" s="104">
        <f t="shared" si="7"/>
        <v>7694497.5227500005</v>
      </c>
      <c r="N26" s="105">
        <f t="shared" si="7"/>
        <v>89059222.376419976</v>
      </c>
      <c r="O26" s="116"/>
    </row>
    <row r="27" spans="1:15" ht="15.95" customHeight="1" x14ac:dyDescent="0.2">
      <c r="A27" s="108" t="s">
        <v>477</v>
      </c>
      <c r="B27" s="109">
        <v>1392631.83928</v>
      </c>
      <c r="C27" s="109">
        <v>1389471.28311</v>
      </c>
      <c r="D27" s="109">
        <v>1509866.46933</v>
      </c>
      <c r="E27" s="109">
        <v>1316507.22909</v>
      </c>
      <c r="F27" s="109">
        <v>1364077.87503</v>
      </c>
      <c r="G27" s="109">
        <v>1442883.8756299999</v>
      </c>
      <c r="H27" s="109">
        <v>1619789.09678</v>
      </c>
      <c r="I27" s="109">
        <v>1397313.9767199999</v>
      </c>
      <c r="J27" s="109">
        <v>1514487.1334899999</v>
      </c>
      <c r="K27" s="109">
        <v>1334091.70239</v>
      </c>
      <c r="L27" s="109">
        <v>1657134.6891699999</v>
      </c>
      <c r="M27" s="109">
        <v>1421618.4117699999</v>
      </c>
      <c r="N27" s="110">
        <v>17359873.58179</v>
      </c>
      <c r="O27" s="94"/>
    </row>
    <row r="28" spans="1:15" ht="15.95" customHeight="1" x14ac:dyDescent="0.2">
      <c r="A28" s="108" t="s">
        <v>478</v>
      </c>
      <c r="B28" s="109">
        <v>1485441.1738799999</v>
      </c>
      <c r="C28" s="109">
        <v>1783951.8875299999</v>
      </c>
      <c r="D28" s="109">
        <v>1863271.9474599999</v>
      </c>
      <c r="E28" s="109">
        <v>1766370.88494</v>
      </c>
      <c r="F28" s="109">
        <v>1843125.4672699999</v>
      </c>
      <c r="G28" s="109">
        <v>1800468.2191300001</v>
      </c>
      <c r="H28" s="109">
        <v>1952618.52327</v>
      </c>
      <c r="I28" s="109">
        <v>1263006.96554</v>
      </c>
      <c r="J28" s="109">
        <v>1955570.1684000001</v>
      </c>
      <c r="K28" s="109">
        <v>1749417.53987</v>
      </c>
      <c r="L28" s="109">
        <v>2075393.58</v>
      </c>
      <c r="M28" s="109">
        <v>1764138.97695</v>
      </c>
      <c r="N28" s="110">
        <v>21302775.334240001</v>
      </c>
      <c r="O28" s="94"/>
    </row>
    <row r="29" spans="1:15" ht="15.95" customHeight="1" x14ac:dyDescent="0.2">
      <c r="A29" s="108" t="s">
        <v>479</v>
      </c>
      <c r="B29" s="109">
        <v>48952.629200000003</v>
      </c>
      <c r="C29" s="109">
        <v>162402.31323999999</v>
      </c>
      <c r="D29" s="109">
        <v>92520.588699999993</v>
      </c>
      <c r="E29" s="109">
        <v>29250.644990000001</v>
      </c>
      <c r="F29" s="109">
        <v>90162.292520000003</v>
      </c>
      <c r="G29" s="109">
        <v>137339.94218000001</v>
      </c>
      <c r="H29" s="109">
        <v>132087.47928</v>
      </c>
      <c r="I29" s="109">
        <v>139231.01045</v>
      </c>
      <c r="J29" s="109">
        <v>129271.49429</v>
      </c>
      <c r="K29" s="109">
        <v>47933.185019999997</v>
      </c>
      <c r="L29" s="109">
        <v>58766.616829999999</v>
      </c>
      <c r="M29" s="109">
        <v>95673.191609999994</v>
      </c>
      <c r="N29" s="110">
        <v>1163591.3883100001</v>
      </c>
      <c r="O29" s="94"/>
    </row>
    <row r="30" spans="1:15" ht="15.95" customHeight="1" x14ac:dyDescent="0.2">
      <c r="A30" s="108" t="s">
        <v>480</v>
      </c>
      <c r="B30" s="109">
        <v>830021.29501</v>
      </c>
      <c r="C30" s="109">
        <v>838384.97571999999</v>
      </c>
      <c r="D30" s="109">
        <v>909479.83048</v>
      </c>
      <c r="E30" s="109">
        <v>916357.88254999998</v>
      </c>
      <c r="F30" s="109">
        <v>1026524.05587</v>
      </c>
      <c r="G30" s="109">
        <v>919957.37685999996</v>
      </c>
      <c r="H30" s="109">
        <v>1038549.82614</v>
      </c>
      <c r="I30" s="109">
        <v>884232.30396000005</v>
      </c>
      <c r="J30" s="109">
        <v>1034161.81917</v>
      </c>
      <c r="K30" s="109">
        <v>1054104.07822</v>
      </c>
      <c r="L30" s="109">
        <v>1128304.72471</v>
      </c>
      <c r="M30" s="109">
        <v>1113414.9696800001</v>
      </c>
      <c r="N30" s="110">
        <v>11693493.13837</v>
      </c>
      <c r="O30" s="94"/>
    </row>
    <row r="31" spans="1:15" ht="15.95" customHeight="1" x14ac:dyDescent="0.2">
      <c r="A31" s="108" t="s">
        <v>481</v>
      </c>
      <c r="B31" s="109">
        <v>430274.52516999998</v>
      </c>
      <c r="C31" s="109">
        <v>435963.79256999999</v>
      </c>
      <c r="D31" s="109">
        <v>512296.84230999998</v>
      </c>
      <c r="E31" s="109">
        <v>501964.68089000002</v>
      </c>
      <c r="F31" s="109">
        <v>519294.55080000003</v>
      </c>
      <c r="G31" s="109">
        <v>465607.23658000003</v>
      </c>
      <c r="H31" s="109">
        <v>509820.636</v>
      </c>
      <c r="I31" s="109">
        <v>386750.08737999998</v>
      </c>
      <c r="J31" s="109">
        <v>480430.62052</v>
      </c>
      <c r="K31" s="109">
        <v>450673.07724000001</v>
      </c>
      <c r="L31" s="109">
        <v>533228.84522999998</v>
      </c>
      <c r="M31" s="109">
        <v>570616.67533999996</v>
      </c>
      <c r="N31" s="110">
        <v>5796921.5700300001</v>
      </c>
      <c r="O31" s="94"/>
    </row>
    <row r="32" spans="1:15" ht="15.95" customHeight="1" x14ac:dyDescent="0.2">
      <c r="A32" s="108" t="s">
        <v>482</v>
      </c>
      <c r="B32" s="109">
        <v>519503.43939000001</v>
      </c>
      <c r="C32" s="109">
        <v>545252.58366</v>
      </c>
      <c r="D32" s="109">
        <v>593049.04136999999</v>
      </c>
      <c r="E32" s="109">
        <v>558705.62110999995</v>
      </c>
      <c r="F32" s="109">
        <v>617220.29804000002</v>
      </c>
      <c r="G32" s="109">
        <v>553130.67221999995</v>
      </c>
      <c r="H32" s="109">
        <v>584751.10623000003</v>
      </c>
      <c r="I32" s="109">
        <v>506318.26364999998</v>
      </c>
      <c r="J32" s="109">
        <v>592999.68541000003</v>
      </c>
      <c r="K32" s="109">
        <v>534887.56414999999</v>
      </c>
      <c r="L32" s="109">
        <v>651401.54879999999</v>
      </c>
      <c r="M32" s="109">
        <v>572352.79217999999</v>
      </c>
      <c r="N32" s="110">
        <v>6829572.6162099997</v>
      </c>
      <c r="O32" s="94"/>
    </row>
    <row r="33" spans="1:15" ht="15.95" customHeight="1" x14ac:dyDescent="0.2">
      <c r="A33" s="108" t="s">
        <v>483</v>
      </c>
      <c r="B33" s="109">
        <v>1144612.8801899999</v>
      </c>
      <c r="C33" s="109">
        <v>1224777.6404200001</v>
      </c>
      <c r="D33" s="109">
        <v>1449765.34974</v>
      </c>
      <c r="E33" s="109">
        <v>1224394.1397899999</v>
      </c>
      <c r="F33" s="109">
        <v>1262960.4042</v>
      </c>
      <c r="G33" s="109">
        <v>1111722.51073</v>
      </c>
      <c r="H33" s="109">
        <v>1092640.27764</v>
      </c>
      <c r="I33" s="109">
        <v>927129.79139000003</v>
      </c>
      <c r="J33" s="109">
        <v>1018041.04363</v>
      </c>
      <c r="K33" s="109">
        <v>1044197.231</v>
      </c>
      <c r="L33" s="109">
        <v>1131232.3399400001</v>
      </c>
      <c r="M33" s="109">
        <v>1187127.7079</v>
      </c>
      <c r="N33" s="110">
        <v>13818601.316570001</v>
      </c>
      <c r="O33" s="94"/>
    </row>
    <row r="34" spans="1:15" ht="15.95" customHeight="1" x14ac:dyDescent="0.2">
      <c r="A34" s="108" t="s">
        <v>484</v>
      </c>
      <c r="B34" s="109">
        <v>232432.56898000001</v>
      </c>
      <c r="C34" s="109">
        <v>236027.05360000001</v>
      </c>
      <c r="D34" s="109">
        <v>286631.21753000002</v>
      </c>
      <c r="E34" s="109">
        <v>290672.97830999998</v>
      </c>
      <c r="F34" s="109">
        <v>298357.35528000002</v>
      </c>
      <c r="G34" s="109">
        <v>263835.68646</v>
      </c>
      <c r="H34" s="109">
        <v>277557.41918999999</v>
      </c>
      <c r="I34" s="109">
        <v>250243.50382000001</v>
      </c>
      <c r="J34" s="109">
        <v>264058.52211999998</v>
      </c>
      <c r="K34" s="109">
        <v>241267.20715999999</v>
      </c>
      <c r="L34" s="109">
        <v>263623.50336999999</v>
      </c>
      <c r="M34" s="109">
        <v>247833.91154999999</v>
      </c>
      <c r="N34" s="110">
        <v>3152540.9273700002</v>
      </c>
      <c r="O34" s="94"/>
    </row>
    <row r="35" spans="1:15" ht="15.95" customHeight="1" x14ac:dyDescent="0.2">
      <c r="A35" s="108" t="s">
        <v>485</v>
      </c>
      <c r="B35" s="109">
        <v>154170.08488000001</v>
      </c>
      <c r="C35" s="109">
        <v>192587.21515</v>
      </c>
      <c r="D35" s="109">
        <v>191244.95409000001</v>
      </c>
      <c r="E35" s="109">
        <v>165840.55554999999</v>
      </c>
      <c r="F35" s="109">
        <v>192942.12059999999</v>
      </c>
      <c r="G35" s="109">
        <v>168934.40176000001</v>
      </c>
      <c r="H35" s="109">
        <v>173442.62602</v>
      </c>
      <c r="I35" s="109">
        <v>187327.40609999999</v>
      </c>
      <c r="J35" s="109">
        <v>202951.63107999999</v>
      </c>
      <c r="K35" s="109">
        <v>193748.35188</v>
      </c>
      <c r="L35" s="109">
        <v>240097.44349000001</v>
      </c>
      <c r="M35" s="109">
        <v>189181.92446000001</v>
      </c>
      <c r="N35" s="110">
        <v>2252468.7150599998</v>
      </c>
      <c r="O35" s="94"/>
    </row>
    <row r="36" spans="1:15" s="115" customFormat="1" ht="15.95" customHeight="1" x14ac:dyDescent="0.2">
      <c r="A36" s="108" t="s">
        <v>486</v>
      </c>
      <c r="B36" s="109">
        <v>72558.026089999999</v>
      </c>
      <c r="C36" s="109">
        <v>90844.454570000002</v>
      </c>
      <c r="D36" s="109">
        <v>106723.23523999999</v>
      </c>
      <c r="E36" s="109">
        <v>113262.23510999999</v>
      </c>
      <c r="F36" s="109">
        <v>126939.52791999999</v>
      </c>
      <c r="G36" s="109">
        <v>171486.93818999999</v>
      </c>
      <c r="H36" s="109">
        <v>99144.584640000001</v>
      </c>
      <c r="I36" s="109">
        <v>90827.187460000001</v>
      </c>
      <c r="J36" s="109">
        <v>114505.41776</v>
      </c>
      <c r="K36" s="109">
        <v>129842.4375</v>
      </c>
      <c r="L36" s="109">
        <v>109259.06548999999</v>
      </c>
      <c r="M36" s="109">
        <v>163409.95955999999</v>
      </c>
      <c r="N36" s="110">
        <v>1388803.06953</v>
      </c>
      <c r="O36" s="114"/>
    </row>
    <row r="37" spans="1:15" s="115" customFormat="1" ht="15.95" customHeight="1" x14ac:dyDescent="0.2">
      <c r="A37" s="108" t="s">
        <v>487</v>
      </c>
      <c r="B37" s="109">
        <v>275436.04625999997</v>
      </c>
      <c r="C37" s="109">
        <v>301199.34415000002</v>
      </c>
      <c r="D37" s="109">
        <v>348367.90880999999</v>
      </c>
      <c r="E37" s="109">
        <v>357752.35658999998</v>
      </c>
      <c r="F37" s="109">
        <v>378793.22045000002</v>
      </c>
      <c r="G37" s="109">
        <v>334941.70033000002</v>
      </c>
      <c r="H37" s="109">
        <v>364322.05512999999</v>
      </c>
      <c r="I37" s="109">
        <v>311556.85486000002</v>
      </c>
      <c r="J37" s="109">
        <v>382019.35765000002</v>
      </c>
      <c r="K37" s="109">
        <v>361832.82084</v>
      </c>
      <c r="L37" s="109">
        <v>419051.42414000002</v>
      </c>
      <c r="M37" s="109">
        <v>360665.06008999998</v>
      </c>
      <c r="N37" s="110">
        <v>4195938.1492999997</v>
      </c>
      <c r="O37" s="114"/>
    </row>
    <row r="38" spans="1:15" s="115" customFormat="1" ht="15.95" customHeight="1" x14ac:dyDescent="0.2">
      <c r="A38" s="108" t="s">
        <v>488</v>
      </c>
      <c r="B38" s="109">
        <v>7044.6192899999996</v>
      </c>
      <c r="C38" s="109">
        <v>8773.3523700000005</v>
      </c>
      <c r="D38" s="109">
        <v>12118.88891</v>
      </c>
      <c r="E38" s="109">
        <v>10183.082329999999</v>
      </c>
      <c r="F38" s="109">
        <v>12735.622520000001</v>
      </c>
      <c r="G38" s="109">
        <v>8132.8058199999996</v>
      </c>
      <c r="H38" s="109">
        <v>8637.2070600000006</v>
      </c>
      <c r="I38" s="109">
        <v>6385.5064300000004</v>
      </c>
      <c r="J38" s="109">
        <v>8618.6051000000007</v>
      </c>
      <c r="K38" s="109">
        <v>6548.3366100000003</v>
      </c>
      <c r="L38" s="109">
        <v>7000.6015399999997</v>
      </c>
      <c r="M38" s="109">
        <v>8463.9416600000004</v>
      </c>
      <c r="N38" s="110">
        <v>104642.56964</v>
      </c>
      <c r="O38" s="114"/>
    </row>
    <row r="39" spans="1:15" s="115" customFormat="1" ht="15.95" customHeight="1" x14ac:dyDescent="0.25">
      <c r="A39" s="118" t="s">
        <v>164</v>
      </c>
      <c r="B39" s="119">
        <f t="shared" ref="B39:N39" si="8">B41</f>
        <v>394546.73297999997</v>
      </c>
      <c r="C39" s="119">
        <f t="shared" si="8"/>
        <v>398684.74169</v>
      </c>
      <c r="D39" s="119">
        <f t="shared" si="8"/>
        <v>369661.43276</v>
      </c>
      <c r="E39" s="119">
        <f t="shared" si="8"/>
        <v>401154.97665999999</v>
      </c>
      <c r="F39" s="119">
        <f t="shared" si="8"/>
        <v>507825.64264999999</v>
      </c>
      <c r="G39" s="119">
        <f t="shared" si="8"/>
        <v>431230.64652000001</v>
      </c>
      <c r="H39" s="119">
        <f t="shared" si="8"/>
        <v>445448.03197000001</v>
      </c>
      <c r="I39" s="119">
        <f t="shared" si="8"/>
        <v>400043.06176000001</v>
      </c>
      <c r="J39" s="119">
        <f t="shared" si="8"/>
        <v>441657.78347999998</v>
      </c>
      <c r="K39" s="119">
        <f t="shared" si="8"/>
        <v>384744.09855</v>
      </c>
      <c r="L39" s="119">
        <f t="shared" si="8"/>
        <v>439724.03421999997</v>
      </c>
      <c r="M39" s="119">
        <f t="shared" si="8"/>
        <v>420131.96327000001</v>
      </c>
      <c r="N39" s="120">
        <f t="shared" si="8"/>
        <v>5034853.1465100003</v>
      </c>
      <c r="O39" s="114"/>
    </row>
    <row r="40" spans="1:15" s="115" customFormat="1" ht="15.95" customHeight="1" x14ac:dyDescent="0.25">
      <c r="A40" s="103" t="s">
        <v>165</v>
      </c>
      <c r="B40" s="104">
        <f t="shared" ref="B40:N40" si="9">B41</f>
        <v>394546.73297999997</v>
      </c>
      <c r="C40" s="104">
        <f t="shared" si="9"/>
        <v>398684.74169</v>
      </c>
      <c r="D40" s="104">
        <f t="shared" si="9"/>
        <v>369661.43276</v>
      </c>
      <c r="E40" s="104">
        <f t="shared" si="9"/>
        <v>401154.97665999999</v>
      </c>
      <c r="F40" s="104">
        <f t="shared" si="9"/>
        <v>507825.64264999999</v>
      </c>
      <c r="G40" s="104">
        <f t="shared" si="9"/>
        <v>431230.64652000001</v>
      </c>
      <c r="H40" s="104">
        <f t="shared" si="9"/>
        <v>445448.03197000001</v>
      </c>
      <c r="I40" s="104">
        <f t="shared" si="9"/>
        <v>400043.06176000001</v>
      </c>
      <c r="J40" s="104">
        <f t="shared" si="9"/>
        <v>441657.78347999998</v>
      </c>
      <c r="K40" s="104">
        <f t="shared" si="9"/>
        <v>384744.09855</v>
      </c>
      <c r="L40" s="104">
        <f t="shared" si="9"/>
        <v>439724.03421999997</v>
      </c>
      <c r="M40" s="104">
        <f t="shared" si="9"/>
        <v>420131.96327000001</v>
      </c>
      <c r="N40" s="105">
        <f t="shared" si="9"/>
        <v>5034853.1465100003</v>
      </c>
      <c r="O40" s="114"/>
    </row>
    <row r="41" spans="1:15" s="115" customFormat="1" ht="15.95" customHeight="1" thickBot="1" x14ac:dyDescent="0.3">
      <c r="A41" s="108" t="s">
        <v>489</v>
      </c>
      <c r="B41" s="109">
        <v>394546.73297999997</v>
      </c>
      <c r="C41" s="109">
        <v>398684.74169</v>
      </c>
      <c r="D41" s="109">
        <v>369661.43276</v>
      </c>
      <c r="E41" s="109">
        <v>401154.97665999999</v>
      </c>
      <c r="F41" s="109">
        <v>507825.64264999999</v>
      </c>
      <c r="G41" s="109">
        <v>431230.64652000001</v>
      </c>
      <c r="H41" s="109">
        <v>445448.03197000001</v>
      </c>
      <c r="I41" s="109">
        <v>400043.06176000001</v>
      </c>
      <c r="J41" s="109">
        <v>441657.78347999998</v>
      </c>
      <c r="K41" s="109">
        <v>384744.09855</v>
      </c>
      <c r="L41" s="109">
        <v>439724.03421999997</v>
      </c>
      <c r="M41" s="109">
        <v>420131.96327000001</v>
      </c>
      <c r="N41" s="121">
        <v>5034853.1465100003</v>
      </c>
      <c r="O41" s="114"/>
    </row>
    <row r="42" spans="1:15" s="125" customFormat="1" ht="15.95" customHeight="1" thickBot="1" x14ac:dyDescent="0.3">
      <c r="A42" s="122" t="s">
        <v>167</v>
      </c>
      <c r="B42" s="123">
        <f t="shared" ref="B42:N42" si="10">B5+B19+B39</f>
        <v>10964507.974529998</v>
      </c>
      <c r="C42" s="123">
        <f t="shared" si="10"/>
        <v>11589957.187580001</v>
      </c>
      <c r="D42" s="123">
        <f t="shared" si="10"/>
        <v>12473039.52431</v>
      </c>
      <c r="E42" s="123">
        <f t="shared" si="10"/>
        <v>11790594.584709998</v>
      </c>
      <c r="F42" s="123">
        <f t="shared" si="10"/>
        <v>12671079.262120001</v>
      </c>
      <c r="G42" s="123">
        <f t="shared" si="10"/>
        <v>11760752.553250002</v>
      </c>
      <c r="H42" s="123">
        <f t="shared" si="10"/>
        <v>12550940.23581</v>
      </c>
      <c r="I42" s="123">
        <f t="shared" si="10"/>
        <v>10518080.34296</v>
      </c>
      <c r="J42" s="123">
        <f t="shared" si="10"/>
        <v>12480974.965869999</v>
      </c>
      <c r="K42" s="123">
        <f t="shared" si="10"/>
        <v>11811067.369279999</v>
      </c>
      <c r="L42" s="123">
        <f t="shared" si="10"/>
        <v>13749595.322480002</v>
      </c>
      <c r="M42" s="123">
        <f t="shared" si="10"/>
        <v>12994229.56371</v>
      </c>
      <c r="N42" s="123">
        <f t="shared" si="10"/>
        <v>145354818.88660997</v>
      </c>
      <c r="O42" s="124"/>
    </row>
    <row r="43" spans="1:15" ht="14.1" customHeight="1" x14ac:dyDescent="0.2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94"/>
    </row>
    <row r="44" spans="1:15" ht="14.1" customHeight="1" x14ac:dyDescent="0.3">
      <c r="A44" s="128"/>
      <c r="C44" s="127"/>
      <c r="D44" s="127"/>
      <c r="E44" s="127"/>
      <c r="F44" s="127"/>
      <c r="G44" s="127"/>
      <c r="H44" s="127"/>
      <c r="I44" s="91"/>
      <c r="J44" s="91"/>
      <c r="K44" s="91"/>
      <c r="L44" s="91"/>
      <c r="M44" s="91"/>
      <c r="N44" s="91"/>
      <c r="O44" s="127"/>
    </row>
    <row r="45" spans="1:15" ht="32.25" customHeight="1" x14ac:dyDescent="0.3">
      <c r="A45" s="130"/>
      <c r="B45" s="131"/>
      <c r="C45" s="132"/>
      <c r="D45" s="132"/>
      <c r="E45" s="132"/>
      <c r="F45" s="132"/>
      <c r="G45" s="132"/>
      <c r="H45" s="132"/>
      <c r="I45" s="132"/>
      <c r="J45" s="91"/>
      <c r="K45" s="91"/>
      <c r="L45" s="91"/>
      <c r="M45" s="91"/>
      <c r="N45" s="133"/>
      <c r="O45" s="134"/>
    </row>
    <row r="46" spans="1:15" ht="14.1" customHeight="1" x14ac:dyDescent="0.2">
      <c r="C46" s="127"/>
      <c r="D46" s="127"/>
      <c r="E46" s="127"/>
      <c r="F46" s="127"/>
      <c r="G46" s="127"/>
      <c r="H46" s="127"/>
      <c r="I46" s="91"/>
      <c r="J46" s="91"/>
      <c r="K46" s="91"/>
      <c r="L46" s="91"/>
      <c r="M46" s="91"/>
      <c r="N46" s="91"/>
      <c r="O46" s="127"/>
    </row>
    <row r="47" spans="1:15" ht="14.1" customHeight="1" x14ac:dyDescent="0.2">
      <c r="C47" s="127"/>
      <c r="D47" s="127"/>
      <c r="E47" s="127"/>
      <c r="F47" s="127"/>
      <c r="G47" s="127"/>
      <c r="H47" s="127"/>
      <c r="I47" s="91"/>
      <c r="J47" s="91"/>
      <c r="K47" s="91"/>
      <c r="L47" s="91"/>
      <c r="M47" s="91"/>
      <c r="N47" s="91"/>
      <c r="O47" s="127"/>
    </row>
    <row r="48" spans="1:15" ht="14.1" customHeight="1" x14ac:dyDescent="0.2">
      <c r="C48" s="127"/>
      <c r="D48" s="127"/>
      <c r="E48" s="127"/>
      <c r="F48" s="127"/>
      <c r="G48" s="127"/>
      <c r="H48" s="127"/>
      <c r="I48" s="91"/>
      <c r="J48" s="91"/>
      <c r="K48" s="91"/>
      <c r="L48" s="91"/>
      <c r="M48" s="91"/>
      <c r="N48" s="91"/>
      <c r="O48" s="127"/>
    </row>
    <row r="49" spans="1:15" ht="14.1" customHeight="1" x14ac:dyDescent="0.25">
      <c r="A49" s="135" t="s">
        <v>170</v>
      </c>
      <c r="B49" s="135"/>
      <c r="C49" s="127"/>
      <c r="D49" s="127"/>
      <c r="E49" s="127"/>
      <c r="F49" s="127"/>
      <c r="G49" s="127"/>
      <c r="H49" s="127"/>
      <c r="I49" s="91"/>
      <c r="J49" s="91"/>
      <c r="K49" s="91"/>
      <c r="L49" s="91"/>
      <c r="M49" s="91"/>
      <c r="N49" s="91"/>
      <c r="O49" s="127"/>
    </row>
    <row r="50" spans="1:15" ht="14.1" customHeight="1" x14ac:dyDescent="0.25">
      <c r="A50" s="135"/>
      <c r="B50" s="135"/>
      <c r="C50" s="127"/>
      <c r="D50" s="127"/>
      <c r="E50" s="127"/>
      <c r="F50" s="127"/>
      <c r="G50" s="127"/>
      <c r="H50" s="127"/>
      <c r="I50" s="91"/>
      <c r="J50" s="91"/>
      <c r="K50" s="91"/>
      <c r="L50" s="91"/>
      <c r="M50" s="91"/>
      <c r="N50" s="91"/>
      <c r="O50" s="127"/>
    </row>
    <row r="51" spans="1:15" ht="17.100000000000001" customHeight="1" x14ac:dyDescent="0.25">
      <c r="A51" s="136" t="s">
        <v>132</v>
      </c>
      <c r="B51" s="137"/>
      <c r="C51" s="127"/>
      <c r="D51" s="127"/>
      <c r="E51" s="127"/>
      <c r="F51" s="127"/>
      <c r="G51" s="127"/>
      <c r="H51" s="127"/>
      <c r="I51" s="91"/>
      <c r="J51" s="91"/>
      <c r="K51" s="91"/>
      <c r="L51" s="91"/>
      <c r="M51" s="91"/>
      <c r="N51" s="91"/>
      <c r="O51" s="127"/>
    </row>
    <row r="52" spans="1:15" ht="17.100000000000001" customHeight="1" x14ac:dyDescent="0.25">
      <c r="A52" s="136" t="s">
        <v>133</v>
      </c>
      <c r="B52" s="137"/>
      <c r="C52" s="127"/>
      <c r="D52" s="127"/>
      <c r="E52" s="127"/>
      <c r="F52" s="127"/>
      <c r="G52" s="127"/>
      <c r="H52" s="127"/>
      <c r="I52" s="91"/>
      <c r="J52" s="91"/>
      <c r="K52" s="91"/>
      <c r="L52" s="91"/>
      <c r="M52" s="91"/>
      <c r="N52" s="91"/>
      <c r="O52" s="127"/>
    </row>
    <row r="53" spans="1:15" ht="17.100000000000001" customHeight="1" x14ac:dyDescent="0.25">
      <c r="A53" s="138" t="s">
        <v>134</v>
      </c>
      <c r="B53" s="137" t="s">
        <v>171</v>
      </c>
      <c r="C53" s="127"/>
      <c r="D53" s="127"/>
      <c r="E53" s="127"/>
      <c r="F53" s="127"/>
      <c r="G53" s="127"/>
      <c r="H53" s="127"/>
      <c r="I53" s="91"/>
      <c r="J53" s="91"/>
      <c r="K53" s="91"/>
      <c r="L53" s="91"/>
      <c r="M53" s="91"/>
      <c r="N53" s="91"/>
      <c r="O53" s="127"/>
    </row>
    <row r="54" spans="1:15" ht="17.100000000000001" customHeight="1" x14ac:dyDescent="0.25">
      <c r="A54" s="138" t="s">
        <v>135</v>
      </c>
      <c r="B54" s="137" t="s">
        <v>172</v>
      </c>
      <c r="C54" s="127"/>
      <c r="D54" s="127"/>
      <c r="E54" s="127"/>
      <c r="F54" s="127"/>
      <c r="G54" s="127"/>
      <c r="H54" s="127"/>
      <c r="I54" s="91"/>
      <c r="J54" s="91"/>
      <c r="K54" s="91"/>
      <c r="L54" s="91"/>
      <c r="M54" s="91"/>
      <c r="N54" s="91"/>
      <c r="O54" s="127"/>
    </row>
    <row r="55" spans="1:15" ht="17.100000000000001" customHeight="1" x14ac:dyDescent="0.25">
      <c r="A55" s="138" t="s">
        <v>136</v>
      </c>
      <c r="B55" s="137" t="s">
        <v>173</v>
      </c>
      <c r="C55" s="127"/>
      <c r="D55" s="127"/>
      <c r="E55" s="127"/>
      <c r="F55" s="127"/>
      <c r="G55" s="127"/>
      <c r="H55" s="127"/>
      <c r="I55" s="91"/>
      <c r="J55" s="91"/>
      <c r="K55" s="91"/>
      <c r="L55" s="91"/>
      <c r="M55" s="91"/>
      <c r="N55" s="91"/>
      <c r="O55" s="127"/>
    </row>
    <row r="56" spans="1:15" ht="17.100000000000001" customHeight="1" x14ac:dyDescent="0.25">
      <c r="A56" s="138" t="s">
        <v>137</v>
      </c>
      <c r="B56" s="137" t="s">
        <v>174</v>
      </c>
      <c r="C56" s="127"/>
      <c r="D56" s="127"/>
      <c r="E56" s="127"/>
      <c r="F56" s="127"/>
      <c r="G56" s="127"/>
      <c r="H56" s="127"/>
      <c r="I56" s="91"/>
      <c r="J56" s="91"/>
      <c r="K56" s="91"/>
      <c r="L56" s="91"/>
      <c r="M56" s="91"/>
      <c r="N56" s="91"/>
      <c r="O56" s="127"/>
    </row>
    <row r="57" spans="1:15" ht="17.100000000000001" customHeight="1" x14ac:dyDescent="0.25">
      <c r="A57" s="139" t="s">
        <v>138</v>
      </c>
      <c r="B57" s="137" t="s">
        <v>175</v>
      </c>
      <c r="C57" s="127"/>
      <c r="D57" s="127"/>
      <c r="E57" s="127"/>
      <c r="F57" s="127"/>
      <c r="G57" s="127"/>
      <c r="H57" s="127"/>
      <c r="I57" s="91"/>
      <c r="J57" s="91"/>
      <c r="K57" s="91"/>
      <c r="L57" s="91"/>
      <c r="M57" s="91"/>
      <c r="N57" s="91"/>
      <c r="O57" s="127"/>
    </row>
    <row r="58" spans="1:15" ht="17.100000000000001" customHeight="1" x14ac:dyDescent="0.25">
      <c r="A58" s="140" t="s">
        <v>139</v>
      </c>
      <c r="B58" s="137" t="s">
        <v>176</v>
      </c>
      <c r="C58" s="127"/>
      <c r="D58" s="127"/>
      <c r="E58" s="127"/>
      <c r="F58" s="127"/>
      <c r="G58" s="127"/>
      <c r="H58" s="127"/>
      <c r="I58" s="91"/>
      <c r="J58" s="91"/>
      <c r="K58" s="91"/>
      <c r="L58" s="91"/>
      <c r="M58" s="91"/>
      <c r="N58" s="91"/>
      <c r="O58" s="127"/>
    </row>
    <row r="59" spans="1:15" ht="17.100000000000001" customHeight="1" x14ac:dyDescent="0.25">
      <c r="A59" s="138" t="s">
        <v>140</v>
      </c>
      <c r="B59" s="137" t="s">
        <v>177</v>
      </c>
      <c r="C59" s="127"/>
      <c r="D59" s="127"/>
      <c r="E59" s="127"/>
      <c r="F59" s="127"/>
      <c r="G59" s="127"/>
      <c r="H59" s="127"/>
      <c r="I59" s="91"/>
      <c r="J59" s="91"/>
      <c r="K59" s="91"/>
      <c r="L59" s="91"/>
      <c r="M59" s="91"/>
      <c r="N59" s="91"/>
      <c r="O59" s="127"/>
    </row>
    <row r="60" spans="1:15" ht="17.100000000000001" customHeight="1" x14ac:dyDescent="0.25">
      <c r="A60" s="140" t="s">
        <v>141</v>
      </c>
      <c r="B60" s="137" t="s">
        <v>178</v>
      </c>
      <c r="C60" s="127"/>
      <c r="D60" s="127"/>
      <c r="E60" s="127"/>
      <c r="F60" s="127"/>
      <c r="G60" s="127"/>
      <c r="H60" s="127"/>
      <c r="I60" s="91"/>
      <c r="J60" s="91"/>
      <c r="K60" s="91"/>
      <c r="L60" s="91"/>
      <c r="M60" s="91"/>
      <c r="N60" s="91"/>
      <c r="O60" s="127"/>
    </row>
    <row r="61" spans="1:15" ht="17.100000000000001" customHeight="1" x14ac:dyDescent="0.25">
      <c r="A61" s="136" t="s">
        <v>142</v>
      </c>
      <c r="B61" s="137"/>
      <c r="C61" s="127"/>
      <c r="D61" s="127"/>
      <c r="E61" s="127"/>
      <c r="F61" s="127"/>
      <c r="G61" s="127"/>
      <c r="H61" s="127"/>
      <c r="I61" s="91"/>
      <c r="J61" s="91"/>
      <c r="K61" s="91"/>
      <c r="L61" s="91"/>
      <c r="M61" s="91"/>
      <c r="N61" s="91"/>
      <c r="O61" s="127"/>
    </row>
    <row r="62" spans="1:15" ht="17.100000000000001" customHeight="1" x14ac:dyDescent="0.25">
      <c r="A62" s="140" t="s">
        <v>143</v>
      </c>
      <c r="B62" s="137" t="s">
        <v>179</v>
      </c>
      <c r="C62" s="127"/>
      <c r="D62" s="127"/>
      <c r="E62" s="127"/>
      <c r="F62" s="127"/>
      <c r="G62" s="127"/>
      <c r="H62" s="127"/>
      <c r="I62" s="91"/>
      <c r="J62" s="91"/>
      <c r="K62" s="91"/>
      <c r="L62" s="91"/>
      <c r="M62" s="91"/>
      <c r="N62" s="91"/>
      <c r="O62" s="127"/>
    </row>
    <row r="63" spans="1:15" ht="17.100000000000001" customHeight="1" x14ac:dyDescent="0.25">
      <c r="A63" s="141" t="s">
        <v>144</v>
      </c>
      <c r="B63" s="137"/>
      <c r="C63" s="127"/>
      <c r="D63" s="127"/>
      <c r="E63" s="127"/>
      <c r="F63" s="127"/>
      <c r="G63" s="127"/>
      <c r="H63" s="127"/>
      <c r="I63" s="91"/>
      <c r="J63" s="91"/>
      <c r="K63" s="91"/>
      <c r="L63" s="91"/>
      <c r="M63" s="91"/>
      <c r="N63" s="91"/>
      <c r="O63" s="127"/>
    </row>
    <row r="64" spans="1:15" ht="17.100000000000001" customHeight="1" x14ac:dyDescent="0.25">
      <c r="A64" s="138" t="s">
        <v>145</v>
      </c>
      <c r="B64" s="137" t="s">
        <v>180</v>
      </c>
      <c r="C64" s="127"/>
      <c r="D64" s="127"/>
      <c r="E64" s="127"/>
      <c r="F64" s="127"/>
      <c r="G64" s="127"/>
      <c r="H64" s="127"/>
      <c r="I64" s="91"/>
      <c r="J64" s="91"/>
      <c r="K64" s="91"/>
      <c r="L64" s="91"/>
      <c r="M64" s="91"/>
      <c r="N64" s="91"/>
      <c r="O64" s="127"/>
    </row>
    <row r="65" spans="1:15" ht="17.100000000000001" customHeight="1" x14ac:dyDescent="0.25">
      <c r="A65" s="136" t="s">
        <v>146</v>
      </c>
      <c r="B65" s="137"/>
      <c r="C65" s="127"/>
      <c r="D65" s="127"/>
      <c r="E65" s="127"/>
      <c r="F65" s="127"/>
      <c r="G65" s="127"/>
      <c r="H65" s="127"/>
      <c r="I65" s="91"/>
      <c r="J65" s="91"/>
      <c r="K65" s="91"/>
      <c r="L65" s="91"/>
      <c r="M65" s="91"/>
      <c r="N65" s="91"/>
      <c r="O65" s="127"/>
    </row>
    <row r="66" spans="1:15" ht="17.100000000000001" customHeight="1" x14ac:dyDescent="0.25">
      <c r="A66" s="136" t="s">
        <v>147</v>
      </c>
      <c r="B66" s="137"/>
      <c r="C66" s="127"/>
      <c r="D66" s="127"/>
      <c r="E66" s="127"/>
      <c r="F66" s="127"/>
      <c r="G66" s="127"/>
      <c r="H66" s="127"/>
      <c r="I66" s="91"/>
      <c r="J66" s="91"/>
      <c r="K66" s="91"/>
      <c r="L66" s="91"/>
      <c r="M66" s="91"/>
      <c r="N66" s="91"/>
      <c r="O66" s="127"/>
    </row>
    <row r="67" spans="1:15" ht="17.100000000000001" customHeight="1" x14ac:dyDescent="0.25">
      <c r="A67" s="140" t="s">
        <v>148</v>
      </c>
      <c r="B67" s="137" t="s">
        <v>181</v>
      </c>
      <c r="C67" s="127"/>
      <c r="D67" s="127"/>
      <c r="E67" s="127"/>
      <c r="F67" s="127"/>
      <c r="G67" s="127"/>
      <c r="H67" s="127"/>
      <c r="I67" s="91"/>
      <c r="J67" s="91"/>
      <c r="K67" s="91"/>
      <c r="L67" s="91"/>
      <c r="M67" s="91"/>
      <c r="N67" s="91"/>
      <c r="O67" s="127"/>
    </row>
    <row r="68" spans="1:15" ht="17.100000000000001" customHeight="1" x14ac:dyDescent="0.25">
      <c r="A68" s="138" t="s">
        <v>149</v>
      </c>
      <c r="B68" s="137" t="s">
        <v>182</v>
      </c>
      <c r="C68" s="127"/>
      <c r="D68" s="127"/>
      <c r="E68" s="127"/>
      <c r="F68" s="127"/>
      <c r="G68" s="127"/>
      <c r="H68" s="127"/>
      <c r="I68" s="91"/>
      <c r="J68" s="91"/>
      <c r="K68" s="91"/>
      <c r="L68" s="91"/>
      <c r="M68" s="91"/>
      <c r="N68" s="91"/>
      <c r="O68" s="127"/>
    </row>
    <row r="69" spans="1:15" ht="17.100000000000001" customHeight="1" x14ac:dyDescent="0.25">
      <c r="A69" s="140" t="s">
        <v>150</v>
      </c>
      <c r="B69" s="137" t="s">
        <v>183</v>
      </c>
      <c r="C69" s="127"/>
      <c r="D69" s="127"/>
      <c r="E69" s="127"/>
      <c r="F69" s="127"/>
      <c r="G69" s="127"/>
      <c r="H69" s="127"/>
      <c r="I69" s="91"/>
      <c r="J69" s="91"/>
      <c r="K69" s="91"/>
      <c r="L69" s="91"/>
      <c r="M69" s="91"/>
      <c r="N69" s="91"/>
      <c r="O69" s="127"/>
    </row>
    <row r="70" spans="1:15" ht="17.100000000000001" customHeight="1" x14ac:dyDescent="0.25">
      <c r="A70" s="136" t="s">
        <v>151</v>
      </c>
      <c r="B70" s="137"/>
      <c r="C70" s="127"/>
      <c r="D70" s="127"/>
      <c r="E70" s="127"/>
      <c r="F70" s="127"/>
      <c r="G70" s="127"/>
      <c r="H70" s="127"/>
      <c r="I70" s="91"/>
      <c r="J70" s="91"/>
      <c r="K70" s="91"/>
      <c r="L70" s="91"/>
      <c r="M70" s="91"/>
      <c r="N70" s="91"/>
      <c r="O70" s="127"/>
    </row>
    <row r="71" spans="1:15" ht="17.100000000000001" customHeight="1" x14ac:dyDescent="0.25">
      <c r="A71" s="138" t="s">
        <v>152</v>
      </c>
      <c r="B71" s="137" t="s">
        <v>184</v>
      </c>
      <c r="C71" s="127"/>
      <c r="D71" s="127"/>
      <c r="E71" s="127"/>
      <c r="F71" s="127"/>
      <c r="G71" s="127"/>
      <c r="H71" s="127"/>
      <c r="I71" s="91"/>
      <c r="J71" s="91"/>
      <c r="K71" s="91"/>
      <c r="L71" s="91"/>
      <c r="M71" s="91"/>
      <c r="N71" s="91"/>
      <c r="O71" s="127"/>
    </row>
    <row r="72" spans="1:15" ht="17.100000000000001" customHeight="1" x14ac:dyDescent="0.25">
      <c r="A72" s="136" t="s">
        <v>153</v>
      </c>
      <c r="B72" s="137"/>
      <c r="C72" s="127"/>
      <c r="D72" s="127"/>
      <c r="E72" s="127"/>
      <c r="F72" s="127"/>
      <c r="G72" s="127"/>
      <c r="H72" s="127"/>
      <c r="I72" s="91"/>
      <c r="J72" s="91"/>
      <c r="K72" s="91"/>
      <c r="L72" s="91"/>
      <c r="M72" s="91"/>
      <c r="N72" s="91"/>
      <c r="O72" s="127"/>
    </row>
    <row r="73" spans="1:15" ht="17.100000000000001" customHeight="1" x14ac:dyDescent="0.25">
      <c r="A73" s="138" t="s">
        <v>154</v>
      </c>
      <c r="B73" s="137" t="s">
        <v>185</v>
      </c>
      <c r="C73" s="127"/>
      <c r="D73" s="127"/>
      <c r="E73" s="127"/>
      <c r="F73" s="127"/>
      <c r="G73" s="127"/>
      <c r="H73" s="127"/>
      <c r="I73" s="91"/>
      <c r="J73" s="91"/>
      <c r="K73" s="91"/>
      <c r="L73" s="91"/>
      <c r="M73" s="91"/>
      <c r="N73" s="91"/>
      <c r="O73" s="127"/>
    </row>
    <row r="74" spans="1:15" ht="17.100000000000001" customHeight="1" x14ac:dyDescent="0.25">
      <c r="A74" s="142" t="s">
        <v>155</v>
      </c>
      <c r="B74" s="137" t="s">
        <v>186</v>
      </c>
      <c r="C74" s="127"/>
      <c r="D74" s="127"/>
      <c r="E74" s="127"/>
      <c r="F74" s="127"/>
      <c r="G74" s="127"/>
      <c r="H74" s="127"/>
      <c r="I74" s="91"/>
      <c r="J74" s="91"/>
      <c r="K74" s="91"/>
      <c r="L74" s="91"/>
      <c r="M74" s="91"/>
      <c r="N74" s="91"/>
      <c r="O74" s="127"/>
    </row>
    <row r="75" spans="1:15" ht="17.100000000000001" customHeight="1" x14ac:dyDescent="0.25">
      <c r="A75" s="138" t="s">
        <v>156</v>
      </c>
      <c r="B75" s="137" t="s">
        <v>187</v>
      </c>
      <c r="C75" s="127"/>
      <c r="D75" s="127"/>
      <c r="E75" s="127"/>
      <c r="F75" s="127"/>
      <c r="G75" s="127"/>
      <c r="H75" s="127"/>
      <c r="I75" s="91"/>
      <c r="J75" s="91"/>
      <c r="K75" s="91"/>
      <c r="L75" s="91"/>
      <c r="M75" s="91"/>
      <c r="N75" s="91"/>
      <c r="O75" s="127"/>
    </row>
    <row r="76" spans="1:15" ht="17.100000000000001" customHeight="1" x14ac:dyDescent="0.25">
      <c r="A76" s="138" t="s">
        <v>188</v>
      </c>
      <c r="B76" s="137" t="s">
        <v>189</v>
      </c>
      <c r="D76" s="143"/>
      <c r="E76" s="144"/>
      <c r="F76" s="145"/>
    </row>
    <row r="77" spans="1:15" ht="17.100000000000001" customHeight="1" x14ac:dyDescent="0.25">
      <c r="A77" s="138" t="s">
        <v>157</v>
      </c>
      <c r="B77" s="137" t="s">
        <v>190</v>
      </c>
      <c r="D77" s="143"/>
      <c r="E77" s="144"/>
      <c r="F77" s="145"/>
    </row>
    <row r="78" spans="1:15" ht="17.100000000000001" customHeight="1" x14ac:dyDescent="0.25">
      <c r="A78" s="138" t="s">
        <v>158</v>
      </c>
      <c r="B78" s="137" t="s">
        <v>191</v>
      </c>
      <c r="C78" s="146"/>
      <c r="D78" s="143"/>
      <c r="E78" s="144"/>
      <c r="F78" s="145"/>
    </row>
    <row r="79" spans="1:15" ht="17.100000000000001" customHeight="1" x14ac:dyDescent="0.25">
      <c r="A79" s="138" t="s">
        <v>159</v>
      </c>
      <c r="B79" s="137" t="s">
        <v>192</v>
      </c>
      <c r="D79" s="143"/>
      <c r="E79" s="144"/>
      <c r="F79" s="145"/>
    </row>
    <row r="80" spans="1:15" ht="15" customHeight="1" x14ac:dyDescent="0.25">
      <c r="A80" s="138" t="s">
        <v>160</v>
      </c>
      <c r="B80" s="137" t="s">
        <v>193</v>
      </c>
      <c r="C80" s="143"/>
      <c r="D80" s="147"/>
      <c r="E80" s="148"/>
      <c r="F80" s="148"/>
    </row>
    <row r="81" spans="1:6" ht="15.75" x14ac:dyDescent="0.25">
      <c r="A81" s="138" t="s">
        <v>161</v>
      </c>
      <c r="B81" s="137" t="s">
        <v>194</v>
      </c>
      <c r="D81" s="148"/>
      <c r="E81" s="148"/>
      <c r="F81" s="148"/>
    </row>
    <row r="82" spans="1:6" ht="16.5" thickBot="1" x14ac:dyDescent="0.3">
      <c r="A82" s="149" t="s">
        <v>195</v>
      </c>
      <c r="B82" s="150" t="s">
        <v>196</v>
      </c>
      <c r="C82" s="147"/>
    </row>
    <row r="83" spans="1:6" ht="16.5" thickBot="1" x14ac:dyDescent="0.3">
      <c r="A83" s="151" t="s">
        <v>164</v>
      </c>
      <c r="B83" s="150"/>
    </row>
    <row r="84" spans="1:6" ht="16.5" thickBot="1" x14ac:dyDescent="0.3">
      <c r="A84" s="151" t="s">
        <v>165</v>
      </c>
      <c r="B84" s="150"/>
    </row>
    <row r="85" spans="1:6" ht="16.5" thickBot="1" x14ac:dyDescent="0.3">
      <c r="A85" s="149" t="s">
        <v>162</v>
      </c>
      <c r="B85" s="150">
        <v>900</v>
      </c>
    </row>
    <row r="86" spans="1:6" ht="16.5" thickBot="1" x14ac:dyDescent="0.3">
      <c r="A86" s="149" t="s">
        <v>166</v>
      </c>
      <c r="B86" s="150">
        <v>564</v>
      </c>
    </row>
    <row r="87" spans="1:6" ht="16.5" thickBot="1" x14ac:dyDescent="0.3">
      <c r="A87" s="149" t="s">
        <v>163</v>
      </c>
      <c r="B87" s="150">
        <v>647</v>
      </c>
    </row>
    <row r="88" spans="1:6" ht="16.5" thickBot="1" x14ac:dyDescent="0.3">
      <c r="A88" s="149"/>
      <c r="B88" s="150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zoomScale="90" zoomScaleNormal="90" workbookViewId="0">
      <selection activeCell="D9" sqref="D9"/>
    </sheetView>
  </sheetViews>
  <sheetFormatPr defaultRowHeight="12.75" x14ac:dyDescent="0.2"/>
  <cols>
    <col min="1" max="1" width="48.7109375" style="129" customWidth="1"/>
    <col min="2" max="2" width="11.28515625" style="129" bestFit="1" customWidth="1"/>
    <col min="3" max="3" width="11" style="129" customWidth="1"/>
    <col min="4" max="8" width="11" style="90" customWidth="1"/>
    <col min="9" max="9" width="12.28515625" style="90" customWidth="1"/>
    <col min="10" max="13" width="11" style="90" customWidth="1"/>
    <col min="14" max="14" width="12.7109375" style="90" customWidth="1"/>
    <col min="15" max="15" width="11.5703125" style="91" customWidth="1"/>
    <col min="16" max="16" width="14.28515625" style="91" customWidth="1"/>
    <col min="17" max="16384" width="9.140625" style="91"/>
  </cols>
  <sheetData>
    <row r="1" spans="1:16" x14ac:dyDescent="0.2">
      <c r="A1" s="89" t="s">
        <v>129</v>
      </c>
      <c r="B1" s="166" t="s">
        <v>491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6" ht="15" customHeight="1" x14ac:dyDescent="0.2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>
      <c r="A3" s="92"/>
      <c r="B3" s="93" t="s">
        <v>129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6" s="99" customFormat="1" ht="15.95" customHeight="1" thickBot="1" x14ac:dyDescent="0.3">
      <c r="A4" s="95" t="s">
        <v>131</v>
      </c>
      <c r="B4" s="96" t="s">
        <v>115</v>
      </c>
      <c r="C4" s="96" t="s">
        <v>116</v>
      </c>
      <c r="D4" s="96" t="s">
        <v>117</v>
      </c>
      <c r="E4" s="96" t="s">
        <v>118</v>
      </c>
      <c r="F4" s="96" t="s">
        <v>119</v>
      </c>
      <c r="G4" s="96" t="s">
        <v>120</v>
      </c>
      <c r="H4" s="96" t="s">
        <v>121</v>
      </c>
      <c r="I4" s="96" t="s">
        <v>130</v>
      </c>
      <c r="J4" s="96" t="s">
        <v>122</v>
      </c>
      <c r="K4" s="96" t="s">
        <v>123</v>
      </c>
      <c r="L4" s="96" t="s">
        <v>124</v>
      </c>
      <c r="M4" s="96" t="s">
        <v>88</v>
      </c>
      <c r="N4" s="97" t="s">
        <v>0</v>
      </c>
      <c r="O4" s="98"/>
    </row>
    <row r="5" spans="1:16" ht="15.95" customHeight="1" thickTop="1" x14ac:dyDescent="0.25">
      <c r="A5" s="100" t="s">
        <v>132</v>
      </c>
      <c r="B5" s="101">
        <f t="shared" ref="B5:N5" si="0">B6+B15+B17</f>
        <v>1927675.2466899997</v>
      </c>
      <c r="C5" s="101">
        <f t="shared" si="0"/>
        <v>1795561.7521600001</v>
      </c>
      <c r="D5" s="101">
        <f t="shared" si="0"/>
        <v>1887602.8811599999</v>
      </c>
      <c r="E5" s="101">
        <f t="shared" si="0"/>
        <v>1849082.7302600001</v>
      </c>
      <c r="F5" s="101">
        <f t="shared" si="0"/>
        <v>1808337.5949500001</v>
      </c>
      <c r="G5" s="101">
        <f t="shared" si="0"/>
        <v>1669475.9226899999</v>
      </c>
      <c r="H5" s="101">
        <f t="shared" si="0"/>
        <v>1529345.3932699999</v>
      </c>
      <c r="I5" s="101">
        <f t="shared" si="0"/>
        <v>1605840.0628399998</v>
      </c>
      <c r="J5" s="101">
        <f t="shared" si="0"/>
        <v>1901080.72557</v>
      </c>
      <c r="K5" s="101">
        <f t="shared" si="0"/>
        <v>2006039.8257100002</v>
      </c>
      <c r="L5" s="101">
        <f t="shared" si="0"/>
        <v>2192775.2446099999</v>
      </c>
      <c r="M5" s="101">
        <f t="shared" si="0"/>
        <v>2304329.8887499999</v>
      </c>
      <c r="N5" s="102">
        <f t="shared" si="0"/>
        <v>22477147.268659998</v>
      </c>
      <c r="O5" s="94"/>
    </row>
    <row r="6" spans="1:16" s="107" customFormat="1" ht="15.95" customHeight="1" x14ac:dyDescent="0.25">
      <c r="A6" s="103" t="s">
        <v>133</v>
      </c>
      <c r="B6" s="104">
        <f t="shared" ref="B6:N6" si="1">B7+B8+B9+B10+B11+B12+B13+B14</f>
        <v>1356926.5026799997</v>
      </c>
      <c r="C6" s="104">
        <f t="shared" si="1"/>
        <v>1266017.4046100001</v>
      </c>
      <c r="D6" s="104">
        <f t="shared" si="1"/>
        <v>1324027.1627399998</v>
      </c>
      <c r="E6" s="104">
        <f t="shared" si="1"/>
        <v>1250495.9439100001</v>
      </c>
      <c r="F6" s="104">
        <f t="shared" si="1"/>
        <v>1205272.5848600001</v>
      </c>
      <c r="G6" s="104">
        <f t="shared" si="1"/>
        <v>1127233.1212499999</v>
      </c>
      <c r="H6" s="104">
        <f t="shared" si="1"/>
        <v>979163.30163999985</v>
      </c>
      <c r="I6" s="104">
        <f t="shared" si="1"/>
        <v>1074599.9568999999</v>
      </c>
      <c r="J6" s="104">
        <f t="shared" si="1"/>
        <v>1319808.60473</v>
      </c>
      <c r="K6" s="104">
        <f t="shared" si="1"/>
        <v>1476474.6125400001</v>
      </c>
      <c r="L6" s="104">
        <f t="shared" si="1"/>
        <v>1618050.1667199999</v>
      </c>
      <c r="M6" s="104">
        <f t="shared" si="1"/>
        <v>1686386.7991799999</v>
      </c>
      <c r="N6" s="105">
        <f t="shared" si="1"/>
        <v>15684456.161759999</v>
      </c>
      <c r="O6" s="106"/>
    </row>
    <row r="7" spans="1:16" ht="15.95" customHeight="1" x14ac:dyDescent="0.2">
      <c r="A7" s="108" t="s">
        <v>463</v>
      </c>
      <c r="B7" s="109">
        <v>614049.99011000001</v>
      </c>
      <c r="C7" s="109">
        <v>556283.59741000005</v>
      </c>
      <c r="D7" s="109">
        <v>598289.29353000002</v>
      </c>
      <c r="E7" s="109">
        <v>610593.21554</v>
      </c>
      <c r="F7" s="109">
        <v>542860.68840999994</v>
      </c>
      <c r="G7" s="109">
        <v>495849.45386000001</v>
      </c>
      <c r="H7" s="109">
        <v>444810.28352</v>
      </c>
      <c r="I7" s="109">
        <v>483524.13378999999</v>
      </c>
      <c r="J7" s="109">
        <v>552495.89804</v>
      </c>
      <c r="K7" s="109">
        <v>564232.83424999996</v>
      </c>
      <c r="L7" s="109">
        <v>600901.86991999997</v>
      </c>
      <c r="M7" s="109">
        <v>650912.27839999995</v>
      </c>
      <c r="N7" s="110">
        <v>6714803.5367799997</v>
      </c>
      <c r="O7" s="94"/>
    </row>
    <row r="8" spans="1:16" ht="15.95" customHeight="1" x14ac:dyDescent="0.2">
      <c r="A8" s="108" t="s">
        <v>464</v>
      </c>
      <c r="B8" s="109">
        <v>219372.68607</v>
      </c>
      <c r="C8" s="109">
        <v>200366.00167999999</v>
      </c>
      <c r="D8" s="109">
        <v>192353.52622999999</v>
      </c>
      <c r="E8" s="109">
        <v>177392.70402</v>
      </c>
      <c r="F8" s="109">
        <v>188104.70172000001</v>
      </c>
      <c r="G8" s="109">
        <v>167816.56338000001</v>
      </c>
      <c r="H8" s="109">
        <v>94578.114130000002</v>
      </c>
      <c r="I8" s="109">
        <v>104381.06547</v>
      </c>
      <c r="J8" s="109">
        <v>162033.47639</v>
      </c>
      <c r="K8" s="109">
        <v>212300.09041</v>
      </c>
      <c r="L8" s="109">
        <v>338022.00016</v>
      </c>
      <c r="M8" s="109">
        <v>337593.83848999999</v>
      </c>
      <c r="N8" s="110">
        <v>2394314.7681499999</v>
      </c>
      <c r="O8" s="94"/>
    </row>
    <row r="9" spans="1:16" ht="15.95" customHeight="1" x14ac:dyDescent="0.2">
      <c r="A9" s="108" t="s">
        <v>465</v>
      </c>
      <c r="B9" s="109">
        <v>111498.51522</v>
      </c>
      <c r="C9" s="109">
        <v>112326.00025</v>
      </c>
      <c r="D9" s="109">
        <v>119768.88486999999</v>
      </c>
      <c r="E9" s="109">
        <v>120977.54304999999</v>
      </c>
      <c r="F9" s="109">
        <v>109161.33497</v>
      </c>
      <c r="G9" s="109">
        <v>108378.79994</v>
      </c>
      <c r="H9" s="109">
        <v>106680.22444999999</v>
      </c>
      <c r="I9" s="109">
        <v>119251.82182</v>
      </c>
      <c r="J9" s="109">
        <v>134477.10582</v>
      </c>
      <c r="K9" s="109">
        <v>125615.46467</v>
      </c>
      <c r="L9" s="109">
        <v>129613.56435</v>
      </c>
      <c r="M9" s="109">
        <v>117865.614</v>
      </c>
      <c r="N9" s="110">
        <v>1415614.87341</v>
      </c>
      <c r="O9" s="94"/>
    </row>
    <row r="10" spans="1:16" ht="15.95" customHeight="1" x14ac:dyDescent="0.2">
      <c r="A10" s="108" t="s">
        <v>466</v>
      </c>
      <c r="B10" s="109">
        <v>116015.17875000001</v>
      </c>
      <c r="C10" s="109">
        <v>111650.12044</v>
      </c>
      <c r="D10" s="109">
        <v>105104.48827</v>
      </c>
      <c r="E10" s="109">
        <v>110829.80347</v>
      </c>
      <c r="F10" s="109">
        <v>108918.62856</v>
      </c>
      <c r="G10" s="109">
        <v>102138.38871</v>
      </c>
      <c r="H10" s="109">
        <v>88391.264150000003</v>
      </c>
      <c r="I10" s="109">
        <v>94078.269539999994</v>
      </c>
      <c r="J10" s="109">
        <v>132058.65977</v>
      </c>
      <c r="K10" s="109">
        <v>194232.33854999999</v>
      </c>
      <c r="L10" s="109">
        <v>160259.99523</v>
      </c>
      <c r="M10" s="109">
        <v>134964.88094999999</v>
      </c>
      <c r="N10" s="110">
        <v>1458642.01639</v>
      </c>
      <c r="O10" s="94"/>
    </row>
    <row r="11" spans="1:16" ht="15.95" customHeight="1" x14ac:dyDescent="0.2">
      <c r="A11" s="108" t="s">
        <v>467</v>
      </c>
      <c r="B11" s="109">
        <v>153795.59529999999</v>
      </c>
      <c r="C11" s="109">
        <v>182753.25046000001</v>
      </c>
      <c r="D11" s="109">
        <v>154123.44412</v>
      </c>
      <c r="E11" s="109">
        <v>148895.73801999999</v>
      </c>
      <c r="F11" s="109">
        <v>141867.42569</v>
      </c>
      <c r="G11" s="109">
        <v>138260.34286999999</v>
      </c>
      <c r="H11" s="109">
        <v>157457.57084</v>
      </c>
      <c r="I11" s="109">
        <v>143213.51243</v>
      </c>
      <c r="J11" s="109">
        <v>216013.98303</v>
      </c>
      <c r="K11" s="109">
        <v>264887.49063999997</v>
      </c>
      <c r="L11" s="109">
        <v>292675.99297999998</v>
      </c>
      <c r="M11" s="109">
        <v>319292.28026999999</v>
      </c>
      <c r="N11" s="110">
        <v>2313236.62665</v>
      </c>
      <c r="O11" s="94"/>
    </row>
    <row r="12" spans="1:16" ht="15.95" customHeight="1" x14ac:dyDescent="0.2">
      <c r="A12" s="108" t="s">
        <v>468</v>
      </c>
      <c r="B12" s="109">
        <v>24433.78167</v>
      </c>
      <c r="C12" s="109">
        <v>23262.337889999999</v>
      </c>
      <c r="D12" s="109">
        <v>22845.745370000001</v>
      </c>
      <c r="E12" s="109">
        <v>19989.729940000001</v>
      </c>
      <c r="F12" s="109">
        <v>19755.836240000001</v>
      </c>
      <c r="G12" s="109">
        <v>19273.121060000001</v>
      </c>
      <c r="H12" s="109">
        <v>14721.921179999999</v>
      </c>
      <c r="I12" s="109">
        <v>13367.26571</v>
      </c>
      <c r="J12" s="109">
        <v>15407.80867</v>
      </c>
      <c r="K12" s="109">
        <v>14895.794110000001</v>
      </c>
      <c r="L12" s="109">
        <v>15889.761500000001</v>
      </c>
      <c r="M12" s="109">
        <v>24194.32213</v>
      </c>
      <c r="N12" s="110">
        <v>228037.42546999999</v>
      </c>
      <c r="O12" s="94"/>
    </row>
    <row r="13" spans="1:16" ht="15.95" customHeight="1" x14ac:dyDescent="0.2">
      <c r="A13" s="108" t="s">
        <v>469</v>
      </c>
      <c r="B13" s="109">
        <v>110402.02937</v>
      </c>
      <c r="C13" s="109">
        <v>70209.108259999994</v>
      </c>
      <c r="D13" s="109">
        <v>121384.38855</v>
      </c>
      <c r="E13" s="109">
        <v>48540.4202</v>
      </c>
      <c r="F13" s="109">
        <v>86381.492960000003</v>
      </c>
      <c r="G13" s="109">
        <v>91684.593309999997</v>
      </c>
      <c r="H13" s="109">
        <v>68872.547839999999</v>
      </c>
      <c r="I13" s="109">
        <v>111508.17037000001</v>
      </c>
      <c r="J13" s="109">
        <v>101496.20688</v>
      </c>
      <c r="K13" s="109">
        <v>95956.638160000002</v>
      </c>
      <c r="L13" s="109">
        <v>75721.907399999996</v>
      </c>
      <c r="M13" s="109">
        <v>94615.249290000007</v>
      </c>
      <c r="N13" s="110">
        <v>1076772.7525899999</v>
      </c>
      <c r="O13" s="94"/>
    </row>
    <row r="14" spans="1:16" ht="15.95" customHeight="1" x14ac:dyDescent="0.2">
      <c r="A14" s="108" t="s">
        <v>470</v>
      </c>
      <c r="B14" s="109">
        <v>7358.7261900000003</v>
      </c>
      <c r="C14" s="109">
        <v>9166.9882199999993</v>
      </c>
      <c r="D14" s="109">
        <v>10157.391799999999</v>
      </c>
      <c r="E14" s="109">
        <v>13276.78967</v>
      </c>
      <c r="F14" s="109">
        <v>8222.47631</v>
      </c>
      <c r="G14" s="109">
        <v>3831.8581199999999</v>
      </c>
      <c r="H14" s="109">
        <v>3651.3755299999998</v>
      </c>
      <c r="I14" s="109">
        <v>5275.7177700000002</v>
      </c>
      <c r="J14" s="109">
        <v>5825.4661299999998</v>
      </c>
      <c r="K14" s="109">
        <v>4353.9617500000004</v>
      </c>
      <c r="L14" s="109">
        <v>4965.0751799999998</v>
      </c>
      <c r="M14" s="109">
        <v>6948.33565</v>
      </c>
      <c r="N14" s="110">
        <v>83034.162320000003</v>
      </c>
      <c r="O14" s="94"/>
    </row>
    <row r="15" spans="1:16" s="107" customFormat="1" ht="15.95" customHeight="1" x14ac:dyDescent="0.25">
      <c r="A15" s="103" t="s">
        <v>142</v>
      </c>
      <c r="B15" s="104">
        <f t="shared" ref="B15:N15" si="2">B16</f>
        <v>209501.82248</v>
      </c>
      <c r="C15" s="104">
        <f t="shared" si="2"/>
        <v>185581.57032999999</v>
      </c>
      <c r="D15" s="104">
        <f t="shared" si="2"/>
        <v>193720.27377999999</v>
      </c>
      <c r="E15" s="104">
        <f t="shared" si="2"/>
        <v>203888.59948</v>
      </c>
      <c r="F15" s="104">
        <f t="shared" si="2"/>
        <v>186505.35902999999</v>
      </c>
      <c r="G15" s="104">
        <f t="shared" si="2"/>
        <v>158084.99557</v>
      </c>
      <c r="H15" s="104">
        <f t="shared" si="2"/>
        <v>175807.64163</v>
      </c>
      <c r="I15" s="104">
        <f t="shared" si="2"/>
        <v>185391.33327999999</v>
      </c>
      <c r="J15" s="104">
        <f t="shared" si="2"/>
        <v>192426.74778999999</v>
      </c>
      <c r="K15" s="104">
        <f t="shared" si="2"/>
        <v>180876.82303</v>
      </c>
      <c r="L15" s="104">
        <f t="shared" si="2"/>
        <v>195566.35055999999</v>
      </c>
      <c r="M15" s="104">
        <f t="shared" si="2"/>
        <v>207235.30947000001</v>
      </c>
      <c r="N15" s="105">
        <f t="shared" si="2"/>
        <v>2274586.8264299999</v>
      </c>
      <c r="O15" s="106"/>
    </row>
    <row r="16" spans="1:16" s="107" customFormat="1" ht="15.95" customHeight="1" x14ac:dyDescent="0.2">
      <c r="A16" s="108" t="s">
        <v>471</v>
      </c>
      <c r="B16" s="111">
        <v>209501.82248</v>
      </c>
      <c r="C16" s="111">
        <v>185581.57032999999</v>
      </c>
      <c r="D16" s="111">
        <v>193720.27377999999</v>
      </c>
      <c r="E16" s="111">
        <v>203888.59948</v>
      </c>
      <c r="F16" s="111">
        <v>186505.35902999999</v>
      </c>
      <c r="G16" s="111">
        <v>158084.99557</v>
      </c>
      <c r="H16" s="111">
        <v>175807.64163</v>
      </c>
      <c r="I16" s="111">
        <v>185391.33327999999</v>
      </c>
      <c r="J16" s="111">
        <v>192426.74778999999</v>
      </c>
      <c r="K16" s="111">
        <v>180876.82303</v>
      </c>
      <c r="L16" s="111">
        <v>195566.35055999999</v>
      </c>
      <c r="M16" s="111">
        <v>207235.30947000001</v>
      </c>
      <c r="N16" s="110">
        <v>2274586.8264299999</v>
      </c>
      <c r="O16" s="106"/>
    </row>
    <row r="17" spans="1:15" s="107" customFormat="1" ht="15.95" customHeight="1" x14ac:dyDescent="0.25">
      <c r="A17" s="103" t="s">
        <v>144</v>
      </c>
      <c r="B17" s="104">
        <f t="shared" ref="B17:N17" si="3">B18</f>
        <v>361246.92152999999</v>
      </c>
      <c r="C17" s="104">
        <f t="shared" si="3"/>
        <v>343962.77721999999</v>
      </c>
      <c r="D17" s="104">
        <f t="shared" si="3"/>
        <v>369855.44464</v>
      </c>
      <c r="E17" s="104">
        <f t="shared" si="3"/>
        <v>394698.18686999998</v>
      </c>
      <c r="F17" s="104">
        <f t="shared" si="3"/>
        <v>416559.65106</v>
      </c>
      <c r="G17" s="104">
        <f t="shared" si="3"/>
        <v>384157.80586999998</v>
      </c>
      <c r="H17" s="104">
        <f t="shared" si="3"/>
        <v>374374.45</v>
      </c>
      <c r="I17" s="104">
        <f t="shared" si="3"/>
        <v>345848.77266000002</v>
      </c>
      <c r="J17" s="104">
        <f t="shared" si="3"/>
        <v>388845.37304999999</v>
      </c>
      <c r="K17" s="104">
        <f t="shared" si="3"/>
        <v>348688.39013999997</v>
      </c>
      <c r="L17" s="104">
        <f t="shared" si="3"/>
        <v>379158.72733000002</v>
      </c>
      <c r="M17" s="104">
        <f t="shared" si="3"/>
        <v>410707.78009999997</v>
      </c>
      <c r="N17" s="105">
        <f t="shared" si="3"/>
        <v>4518104.2804699996</v>
      </c>
      <c r="O17" s="106"/>
    </row>
    <row r="18" spans="1:15" s="107" customFormat="1" ht="15.95" customHeight="1" x14ac:dyDescent="0.2">
      <c r="A18" s="108" t="s">
        <v>472</v>
      </c>
      <c r="B18" s="111">
        <v>361246.92152999999</v>
      </c>
      <c r="C18" s="111">
        <v>343962.77721999999</v>
      </c>
      <c r="D18" s="111">
        <v>369855.44464</v>
      </c>
      <c r="E18" s="111">
        <v>394698.18686999998</v>
      </c>
      <c r="F18" s="111">
        <v>416559.65106</v>
      </c>
      <c r="G18" s="111">
        <v>384157.80586999998</v>
      </c>
      <c r="H18" s="111">
        <v>374374.45</v>
      </c>
      <c r="I18" s="111">
        <v>345848.77266000002</v>
      </c>
      <c r="J18" s="111">
        <v>388845.37304999999</v>
      </c>
      <c r="K18" s="111">
        <v>348688.39013999997</v>
      </c>
      <c r="L18" s="111">
        <v>379158.72733000002</v>
      </c>
      <c r="M18" s="111">
        <v>410707.78009999997</v>
      </c>
      <c r="N18" s="110">
        <v>4518104.2804699996</v>
      </c>
      <c r="O18" s="106"/>
    </row>
    <row r="19" spans="1:15" s="115" customFormat="1" ht="15.95" customHeight="1" x14ac:dyDescent="0.25">
      <c r="A19" s="100" t="s">
        <v>146</v>
      </c>
      <c r="B19" s="112">
        <f t="shared" ref="B19:N19" si="4">B20+B24+B26</f>
        <v>9646333.5057299994</v>
      </c>
      <c r="C19" s="112">
        <f t="shared" si="4"/>
        <v>9935232.3091299981</v>
      </c>
      <c r="D19" s="112">
        <f t="shared" si="4"/>
        <v>10719372.92736</v>
      </c>
      <c r="E19" s="112">
        <f t="shared" si="4"/>
        <v>10836515.351740001</v>
      </c>
      <c r="F19" s="112">
        <f t="shared" si="4"/>
        <v>11082442.72548</v>
      </c>
      <c r="G19" s="112">
        <f t="shared" si="4"/>
        <v>10428295.763280001</v>
      </c>
      <c r="H19" s="112">
        <f t="shared" si="4"/>
        <v>10535968.949990001</v>
      </c>
      <c r="I19" s="112">
        <f t="shared" si="4"/>
        <v>9037138.3181899972</v>
      </c>
      <c r="J19" s="112">
        <f t="shared" si="4"/>
        <v>10948261.654890001</v>
      </c>
      <c r="K19" s="112">
        <f t="shared" si="4"/>
        <v>10185652.17626</v>
      </c>
      <c r="L19" s="112">
        <f t="shared" si="4"/>
        <v>10197461.151069999</v>
      </c>
      <c r="M19" s="112">
        <f t="shared" si="4"/>
        <v>10438436.06842</v>
      </c>
      <c r="N19" s="113">
        <f t="shared" si="4"/>
        <v>123991110.90154001</v>
      </c>
      <c r="O19" s="114"/>
    </row>
    <row r="20" spans="1:15" s="117" customFormat="1" ht="15.95" customHeight="1" x14ac:dyDescent="0.25">
      <c r="A20" s="103" t="s">
        <v>147</v>
      </c>
      <c r="B20" s="104">
        <f t="shared" ref="B20:N20" si="5">B21+B22+B23</f>
        <v>1069902.3318</v>
      </c>
      <c r="C20" s="104">
        <f t="shared" si="5"/>
        <v>1037755.6945099998</v>
      </c>
      <c r="D20" s="104">
        <f t="shared" si="5"/>
        <v>1105028.5227399999</v>
      </c>
      <c r="E20" s="104">
        <f t="shared" si="5"/>
        <v>1149032.7224399999</v>
      </c>
      <c r="F20" s="104">
        <f t="shared" si="5"/>
        <v>1129495.5763300001</v>
      </c>
      <c r="G20" s="104">
        <f t="shared" si="5"/>
        <v>1056087.2486399999</v>
      </c>
      <c r="H20" s="104">
        <f t="shared" si="5"/>
        <v>1052450.5131000001</v>
      </c>
      <c r="I20" s="104">
        <f t="shared" si="5"/>
        <v>1001440.1104899999</v>
      </c>
      <c r="J20" s="104">
        <f t="shared" si="5"/>
        <v>1224401.49486</v>
      </c>
      <c r="K20" s="104">
        <f t="shared" si="5"/>
        <v>1108492.58176</v>
      </c>
      <c r="L20" s="104">
        <f t="shared" si="5"/>
        <v>1091083.00134</v>
      </c>
      <c r="M20" s="104">
        <f t="shared" si="5"/>
        <v>1067387.33235</v>
      </c>
      <c r="N20" s="105">
        <f t="shared" si="5"/>
        <v>13092557.13036</v>
      </c>
      <c r="O20" s="116"/>
    </row>
    <row r="21" spans="1:15" ht="15.95" customHeight="1" x14ac:dyDescent="0.2">
      <c r="A21" s="108" t="s">
        <v>473</v>
      </c>
      <c r="B21" s="109">
        <v>767869.66518000001</v>
      </c>
      <c r="C21" s="109">
        <v>715848.60364999995</v>
      </c>
      <c r="D21" s="109">
        <v>770268.37913999998</v>
      </c>
      <c r="E21" s="109">
        <v>790451.51827</v>
      </c>
      <c r="F21" s="109">
        <v>768619.98863000004</v>
      </c>
      <c r="G21" s="109">
        <v>706505.02492999996</v>
      </c>
      <c r="H21" s="109">
        <v>702427.18819000002</v>
      </c>
      <c r="I21" s="109">
        <v>681658.98228</v>
      </c>
      <c r="J21" s="109">
        <v>819587.09975000005</v>
      </c>
      <c r="K21" s="109">
        <v>756763.25433000003</v>
      </c>
      <c r="L21" s="109">
        <v>731785.88733000006</v>
      </c>
      <c r="M21" s="109">
        <v>673221.29214000003</v>
      </c>
      <c r="N21" s="110">
        <v>8885006.8838199992</v>
      </c>
      <c r="O21" s="94"/>
    </row>
    <row r="22" spans="1:15" ht="15.95" customHeight="1" x14ac:dyDescent="0.2">
      <c r="A22" s="108" t="s">
        <v>474</v>
      </c>
      <c r="B22" s="109">
        <v>123675.78711</v>
      </c>
      <c r="C22" s="109">
        <v>144819.42416</v>
      </c>
      <c r="D22" s="109">
        <v>143824.89517999999</v>
      </c>
      <c r="E22" s="109">
        <v>154749.45623000001</v>
      </c>
      <c r="F22" s="109">
        <v>166261.82307000001</v>
      </c>
      <c r="G22" s="109">
        <v>149417.12593000001</v>
      </c>
      <c r="H22" s="109">
        <v>168805.08257</v>
      </c>
      <c r="I22" s="109">
        <v>160336.71197</v>
      </c>
      <c r="J22" s="109">
        <v>183071.55867999999</v>
      </c>
      <c r="K22" s="109">
        <v>144130.10629</v>
      </c>
      <c r="L22" s="109">
        <v>135153.95801999999</v>
      </c>
      <c r="M22" s="109">
        <v>178762.93538000001</v>
      </c>
      <c r="N22" s="110">
        <v>1853008.8645899999</v>
      </c>
      <c r="O22" s="94"/>
    </row>
    <row r="23" spans="1:15" ht="15.95" customHeight="1" x14ac:dyDescent="0.2">
      <c r="A23" s="108" t="s">
        <v>475</v>
      </c>
      <c r="B23" s="109">
        <v>178356.87951</v>
      </c>
      <c r="C23" s="109">
        <v>177087.6667</v>
      </c>
      <c r="D23" s="109">
        <v>190935.24841999999</v>
      </c>
      <c r="E23" s="109">
        <v>203831.74794</v>
      </c>
      <c r="F23" s="109">
        <v>194613.76462999999</v>
      </c>
      <c r="G23" s="109">
        <v>200165.09778000001</v>
      </c>
      <c r="H23" s="109">
        <v>181218.24234</v>
      </c>
      <c r="I23" s="109">
        <v>159444.41623999999</v>
      </c>
      <c r="J23" s="109">
        <v>221742.83643</v>
      </c>
      <c r="K23" s="109">
        <v>207599.22114000001</v>
      </c>
      <c r="L23" s="109">
        <v>224143.15599</v>
      </c>
      <c r="M23" s="109">
        <v>215403.10483</v>
      </c>
      <c r="N23" s="110">
        <v>2354541.3819499998</v>
      </c>
      <c r="O23" s="94"/>
    </row>
    <row r="24" spans="1:15" s="117" customFormat="1" ht="15.95" customHeight="1" x14ac:dyDescent="0.25">
      <c r="A24" s="103" t="s">
        <v>151</v>
      </c>
      <c r="B24" s="104">
        <f t="shared" ref="B24:N24" si="6">B25</f>
        <v>1391608.47838</v>
      </c>
      <c r="C24" s="104">
        <f t="shared" si="6"/>
        <v>1441828.3322699999</v>
      </c>
      <c r="D24" s="104">
        <f t="shared" si="6"/>
        <v>1457588.01779</v>
      </c>
      <c r="E24" s="104">
        <f t="shared" si="6"/>
        <v>1473680.12109</v>
      </c>
      <c r="F24" s="104">
        <f t="shared" si="6"/>
        <v>1578929.34106</v>
      </c>
      <c r="G24" s="104">
        <f t="shared" si="6"/>
        <v>1513385.40218</v>
      </c>
      <c r="H24" s="104">
        <f t="shared" si="6"/>
        <v>1567302.2179099999</v>
      </c>
      <c r="I24" s="104">
        <f t="shared" si="6"/>
        <v>1425609.0334099999</v>
      </c>
      <c r="J24" s="104">
        <f t="shared" si="6"/>
        <v>1500765.40383</v>
      </c>
      <c r="K24" s="104">
        <f t="shared" si="6"/>
        <v>1490939.01248</v>
      </c>
      <c r="L24" s="104">
        <f t="shared" si="6"/>
        <v>1490497.92304</v>
      </c>
      <c r="M24" s="104">
        <f t="shared" si="6"/>
        <v>1404318.8140400001</v>
      </c>
      <c r="N24" s="105">
        <f t="shared" si="6"/>
        <v>17736452.097479999</v>
      </c>
      <c r="O24" s="116"/>
    </row>
    <row r="25" spans="1:15" s="117" customFormat="1" ht="15.95" customHeight="1" x14ac:dyDescent="0.2">
      <c r="A25" s="108" t="s">
        <v>476</v>
      </c>
      <c r="B25" s="111">
        <v>1391608.47838</v>
      </c>
      <c r="C25" s="111">
        <v>1441828.3322699999</v>
      </c>
      <c r="D25" s="111">
        <v>1457588.01779</v>
      </c>
      <c r="E25" s="111">
        <v>1473680.12109</v>
      </c>
      <c r="F25" s="111">
        <v>1578929.34106</v>
      </c>
      <c r="G25" s="111">
        <v>1513385.40218</v>
      </c>
      <c r="H25" s="111">
        <v>1567302.2179099999</v>
      </c>
      <c r="I25" s="111">
        <v>1425609.0334099999</v>
      </c>
      <c r="J25" s="111">
        <v>1500765.40383</v>
      </c>
      <c r="K25" s="111">
        <v>1490939.01248</v>
      </c>
      <c r="L25" s="111">
        <v>1490497.92304</v>
      </c>
      <c r="M25" s="111">
        <v>1404318.8140400001</v>
      </c>
      <c r="N25" s="110">
        <v>17736452.097479999</v>
      </c>
      <c r="O25" s="116"/>
    </row>
    <row r="26" spans="1:15" s="117" customFormat="1" ht="15.95" customHeight="1" x14ac:dyDescent="0.25">
      <c r="A26" s="103" t="s">
        <v>153</v>
      </c>
      <c r="B26" s="104">
        <f t="shared" ref="B26:N26" si="7">B27+B28+B29+B30+B31+B32+B33+B34+B35+B36+B37+B38</f>
        <v>7184822.6955499994</v>
      </c>
      <c r="C26" s="104">
        <f t="shared" si="7"/>
        <v>7455648.2823499991</v>
      </c>
      <c r="D26" s="104">
        <f t="shared" si="7"/>
        <v>8156756.3868300002</v>
      </c>
      <c r="E26" s="104">
        <f t="shared" si="7"/>
        <v>8213802.5082100006</v>
      </c>
      <c r="F26" s="104">
        <f t="shared" si="7"/>
        <v>8374017.8080899995</v>
      </c>
      <c r="G26" s="104">
        <f t="shared" si="7"/>
        <v>7858823.1124599995</v>
      </c>
      <c r="H26" s="104">
        <f t="shared" si="7"/>
        <v>7916216.2189799994</v>
      </c>
      <c r="I26" s="104">
        <f t="shared" si="7"/>
        <v>6610089.1742899986</v>
      </c>
      <c r="J26" s="104">
        <f t="shared" si="7"/>
        <v>8223094.7562000006</v>
      </c>
      <c r="K26" s="104">
        <f t="shared" si="7"/>
        <v>7586220.5820199996</v>
      </c>
      <c r="L26" s="104">
        <f t="shared" si="7"/>
        <v>7615880.226689999</v>
      </c>
      <c r="M26" s="104">
        <f t="shared" si="7"/>
        <v>7966729.9220300009</v>
      </c>
      <c r="N26" s="105">
        <f t="shared" si="7"/>
        <v>93162101.67370002</v>
      </c>
      <c r="O26" s="116"/>
    </row>
    <row r="27" spans="1:15" ht="15.95" customHeight="1" x14ac:dyDescent="0.2">
      <c r="A27" s="108" t="s">
        <v>477</v>
      </c>
      <c r="B27" s="109">
        <v>1586669.0286600001</v>
      </c>
      <c r="C27" s="109">
        <v>1485297.43933</v>
      </c>
      <c r="D27" s="109">
        <v>1599259.82299</v>
      </c>
      <c r="E27" s="109">
        <v>1543767.84669</v>
      </c>
      <c r="F27" s="109">
        <v>1612655.01731</v>
      </c>
      <c r="G27" s="109">
        <v>1595056.3462</v>
      </c>
      <c r="H27" s="109">
        <v>1720098.92041</v>
      </c>
      <c r="I27" s="109">
        <v>1552563.96746</v>
      </c>
      <c r="J27" s="109">
        <v>1664535.45575</v>
      </c>
      <c r="K27" s="109">
        <v>1498979.2886699999</v>
      </c>
      <c r="L27" s="109">
        <v>1504077.73413</v>
      </c>
      <c r="M27" s="109">
        <v>1366289.1900200001</v>
      </c>
      <c r="N27" s="110">
        <v>18729250.05762</v>
      </c>
      <c r="O27" s="94"/>
    </row>
    <row r="28" spans="1:15" ht="15.95" customHeight="1" x14ac:dyDescent="0.2">
      <c r="A28" s="108" t="s">
        <v>478</v>
      </c>
      <c r="B28" s="109">
        <v>1585958.4298</v>
      </c>
      <c r="C28" s="109">
        <v>1832628.3107</v>
      </c>
      <c r="D28" s="109">
        <v>2126491.3872500001</v>
      </c>
      <c r="E28" s="109">
        <v>2085923.82119</v>
      </c>
      <c r="F28" s="109">
        <v>2040797.1685500001</v>
      </c>
      <c r="G28" s="109">
        <v>2029743.68178</v>
      </c>
      <c r="H28" s="109">
        <v>1988579.5679599999</v>
      </c>
      <c r="I28" s="109">
        <v>1266750.25419</v>
      </c>
      <c r="J28" s="109">
        <v>1958543.3155799999</v>
      </c>
      <c r="K28" s="109">
        <v>1712962.04938</v>
      </c>
      <c r="L28" s="109">
        <v>1839051.3269100001</v>
      </c>
      <c r="M28" s="109">
        <v>1802442.49545</v>
      </c>
      <c r="N28" s="110">
        <v>22269871.808740001</v>
      </c>
      <c r="O28" s="94"/>
    </row>
    <row r="29" spans="1:15" ht="15.95" customHeight="1" x14ac:dyDescent="0.2">
      <c r="A29" s="108" t="s">
        <v>479</v>
      </c>
      <c r="B29" s="109">
        <v>54471.323920000003</v>
      </c>
      <c r="C29" s="109">
        <v>89236.716050000003</v>
      </c>
      <c r="D29" s="109">
        <v>97135.555219999995</v>
      </c>
      <c r="E29" s="109">
        <v>76354.087700000004</v>
      </c>
      <c r="F29" s="109">
        <v>131933.46765999999</v>
      </c>
      <c r="G29" s="109">
        <v>113595.98203</v>
      </c>
      <c r="H29" s="109">
        <v>122441.11932</v>
      </c>
      <c r="I29" s="109">
        <v>109592.9706</v>
      </c>
      <c r="J29" s="109">
        <v>82221.244529999996</v>
      </c>
      <c r="K29" s="109">
        <v>175946.58945</v>
      </c>
      <c r="L29" s="109">
        <v>63880.740189999997</v>
      </c>
      <c r="M29" s="109">
        <v>155056.15401999999</v>
      </c>
      <c r="N29" s="110">
        <v>1271865.9506900001</v>
      </c>
      <c r="O29" s="94"/>
    </row>
    <row r="30" spans="1:15" ht="15.95" customHeight="1" x14ac:dyDescent="0.2">
      <c r="A30" s="108" t="s">
        <v>480</v>
      </c>
      <c r="B30" s="109">
        <v>902952.54943999997</v>
      </c>
      <c r="C30" s="109">
        <v>921008.47631000006</v>
      </c>
      <c r="D30" s="109">
        <v>1056370.57852</v>
      </c>
      <c r="E30" s="109">
        <v>1079056.1417100001</v>
      </c>
      <c r="F30" s="109">
        <v>1064518.9659500001</v>
      </c>
      <c r="G30" s="109">
        <v>970313.68755000003</v>
      </c>
      <c r="H30" s="109">
        <v>982480.10340999998</v>
      </c>
      <c r="I30" s="109">
        <v>851612.14129000006</v>
      </c>
      <c r="J30" s="109">
        <v>1086116.29987</v>
      </c>
      <c r="K30" s="109">
        <v>1046417.0345</v>
      </c>
      <c r="L30" s="109">
        <v>1003271.3451799999</v>
      </c>
      <c r="M30" s="109">
        <v>1141135.55746</v>
      </c>
      <c r="N30" s="110">
        <v>12105252.88119</v>
      </c>
      <c r="O30" s="94"/>
    </row>
    <row r="31" spans="1:15" ht="15.95" customHeight="1" x14ac:dyDescent="0.2">
      <c r="A31" s="108" t="s">
        <v>481</v>
      </c>
      <c r="B31" s="109">
        <v>476954.91437000001</v>
      </c>
      <c r="C31" s="109">
        <v>471697.59989999997</v>
      </c>
      <c r="D31" s="109">
        <v>503588.76209999999</v>
      </c>
      <c r="E31" s="109">
        <v>525167.66136000003</v>
      </c>
      <c r="F31" s="109">
        <v>544227.77720999997</v>
      </c>
      <c r="G31" s="109">
        <v>500225.32272</v>
      </c>
      <c r="H31" s="109">
        <v>513955.24125000002</v>
      </c>
      <c r="I31" s="109">
        <v>456634.76157999999</v>
      </c>
      <c r="J31" s="109">
        <v>531047.34517999995</v>
      </c>
      <c r="K31" s="109">
        <v>495844.29485000001</v>
      </c>
      <c r="L31" s="109">
        <v>470811.05596999999</v>
      </c>
      <c r="M31" s="109">
        <v>550099.62568000006</v>
      </c>
      <c r="N31" s="110">
        <v>6040254.3621699996</v>
      </c>
      <c r="O31" s="94"/>
    </row>
    <row r="32" spans="1:15" ht="15.95" customHeight="1" x14ac:dyDescent="0.2">
      <c r="A32" s="108" t="s">
        <v>482</v>
      </c>
      <c r="B32" s="109">
        <v>591620.54990999994</v>
      </c>
      <c r="C32" s="109">
        <v>567770.65286999999</v>
      </c>
      <c r="D32" s="109">
        <v>599391.98187000002</v>
      </c>
      <c r="E32" s="109">
        <v>648811.94293999998</v>
      </c>
      <c r="F32" s="109">
        <v>650682.99806000001</v>
      </c>
      <c r="G32" s="109">
        <v>592547.32816000003</v>
      </c>
      <c r="H32" s="109">
        <v>585628.40803000005</v>
      </c>
      <c r="I32" s="109">
        <v>540780.78344000003</v>
      </c>
      <c r="J32" s="109">
        <v>609387.89563000004</v>
      </c>
      <c r="K32" s="109">
        <v>562720.67061000003</v>
      </c>
      <c r="L32" s="109">
        <v>566681.23094000004</v>
      </c>
      <c r="M32" s="109">
        <v>586711.02523000003</v>
      </c>
      <c r="N32" s="110">
        <v>7102735.4676900003</v>
      </c>
      <c r="O32" s="94"/>
    </row>
    <row r="33" spans="1:15" ht="15.95" customHeight="1" x14ac:dyDescent="0.2">
      <c r="A33" s="108" t="s">
        <v>483</v>
      </c>
      <c r="B33" s="109">
        <v>1105472.87668</v>
      </c>
      <c r="C33" s="109">
        <v>1189051.89802</v>
      </c>
      <c r="D33" s="109">
        <v>1173025.0535899999</v>
      </c>
      <c r="E33" s="109">
        <v>1200585.39041</v>
      </c>
      <c r="F33" s="109">
        <v>1272867.4811100001</v>
      </c>
      <c r="G33" s="109">
        <v>1063896.4549700001</v>
      </c>
      <c r="H33" s="109">
        <v>1042740.86714</v>
      </c>
      <c r="I33" s="109">
        <v>955619.92596000002</v>
      </c>
      <c r="J33" s="109">
        <v>1084684.17533</v>
      </c>
      <c r="K33" s="109">
        <v>1041109.52122</v>
      </c>
      <c r="L33" s="109">
        <v>892211.66625999997</v>
      </c>
      <c r="M33" s="109">
        <v>1182417.8900299999</v>
      </c>
      <c r="N33" s="110">
        <v>13203683.200719999</v>
      </c>
      <c r="O33" s="94"/>
    </row>
    <row r="34" spans="1:15" ht="15.95" customHeight="1" x14ac:dyDescent="0.2">
      <c r="A34" s="108" t="s">
        <v>484</v>
      </c>
      <c r="B34" s="109">
        <v>243544.67791</v>
      </c>
      <c r="C34" s="109">
        <v>245731.01</v>
      </c>
      <c r="D34" s="109">
        <v>271914.17346000002</v>
      </c>
      <c r="E34" s="109">
        <v>308165.53119000001</v>
      </c>
      <c r="F34" s="109">
        <v>289412.99619999999</v>
      </c>
      <c r="G34" s="109">
        <v>278037.81880000001</v>
      </c>
      <c r="H34" s="109">
        <v>264995.92686000001</v>
      </c>
      <c r="I34" s="109">
        <v>245294.25552999999</v>
      </c>
      <c r="J34" s="109">
        <v>259554.49393</v>
      </c>
      <c r="K34" s="109">
        <v>245501.70022999999</v>
      </c>
      <c r="L34" s="109">
        <v>250692.55909</v>
      </c>
      <c r="M34" s="109">
        <v>253341.31666000001</v>
      </c>
      <c r="N34" s="110">
        <v>3156186.4598599998</v>
      </c>
      <c r="O34" s="94"/>
    </row>
    <row r="35" spans="1:15" ht="15.95" customHeight="1" x14ac:dyDescent="0.2">
      <c r="A35" s="108" t="s">
        <v>485</v>
      </c>
      <c r="B35" s="109">
        <v>194304.87768000001</v>
      </c>
      <c r="C35" s="109">
        <v>181236.57511999999</v>
      </c>
      <c r="D35" s="109">
        <v>211926.39374999999</v>
      </c>
      <c r="E35" s="109">
        <v>206593.23436999999</v>
      </c>
      <c r="F35" s="109">
        <v>202434.68150999999</v>
      </c>
      <c r="G35" s="109">
        <v>147653.79143000001</v>
      </c>
      <c r="H35" s="109">
        <v>122825.19712</v>
      </c>
      <c r="I35" s="109">
        <v>196259.64757</v>
      </c>
      <c r="J35" s="109">
        <v>402447.10522000003</v>
      </c>
      <c r="K35" s="109">
        <v>328401.16099</v>
      </c>
      <c r="L35" s="109">
        <v>519561.15210000001</v>
      </c>
      <c r="M35" s="109">
        <v>388851.26815000002</v>
      </c>
      <c r="N35" s="110">
        <v>3102495.08501</v>
      </c>
      <c r="O35" s="94"/>
    </row>
    <row r="36" spans="1:15" s="115" customFormat="1" ht="15.95" customHeight="1" x14ac:dyDescent="0.2">
      <c r="A36" s="108" t="s">
        <v>486</v>
      </c>
      <c r="B36" s="109">
        <v>106122.3558</v>
      </c>
      <c r="C36" s="109">
        <v>107443.26114</v>
      </c>
      <c r="D36" s="109">
        <v>107438.48701</v>
      </c>
      <c r="E36" s="109">
        <v>133668.08908999999</v>
      </c>
      <c r="F36" s="109">
        <v>142827.79947</v>
      </c>
      <c r="G36" s="109">
        <v>180261.73568000001</v>
      </c>
      <c r="H36" s="109">
        <v>174457.04647999999</v>
      </c>
      <c r="I36" s="109">
        <v>98979.868499999997</v>
      </c>
      <c r="J36" s="109">
        <v>154825.14350000001</v>
      </c>
      <c r="K36" s="109">
        <v>118879.57255</v>
      </c>
      <c r="L36" s="109">
        <v>147785.28448</v>
      </c>
      <c r="M36" s="109">
        <v>175109.92168999999</v>
      </c>
      <c r="N36" s="110">
        <v>1647798.5653899999</v>
      </c>
      <c r="O36" s="114"/>
    </row>
    <row r="37" spans="1:15" s="115" customFormat="1" ht="15.95" customHeight="1" x14ac:dyDescent="0.2">
      <c r="A37" s="108" t="s">
        <v>487</v>
      </c>
      <c r="B37" s="109">
        <v>329790.54952</v>
      </c>
      <c r="C37" s="109">
        <v>355759.34454999998</v>
      </c>
      <c r="D37" s="109">
        <v>399030.64442999999</v>
      </c>
      <c r="E37" s="109">
        <v>393678.03963000001</v>
      </c>
      <c r="F37" s="109">
        <v>411021.45890999999</v>
      </c>
      <c r="G37" s="109">
        <v>376015.99783000001</v>
      </c>
      <c r="H37" s="109">
        <v>389896.02153999999</v>
      </c>
      <c r="I37" s="109">
        <v>328196.93328</v>
      </c>
      <c r="J37" s="109">
        <v>380866.4118</v>
      </c>
      <c r="K37" s="109">
        <v>350146.48826000001</v>
      </c>
      <c r="L37" s="109">
        <v>351212.39720000001</v>
      </c>
      <c r="M37" s="109">
        <v>357174.37920999998</v>
      </c>
      <c r="N37" s="110">
        <v>4422788.6661599996</v>
      </c>
      <c r="O37" s="114"/>
    </row>
    <row r="38" spans="1:15" s="115" customFormat="1" ht="15.95" customHeight="1" x14ac:dyDescent="0.2">
      <c r="A38" s="108" t="s">
        <v>488</v>
      </c>
      <c r="B38" s="109">
        <v>6960.5618599999998</v>
      </c>
      <c r="C38" s="109">
        <v>8786.9983599999996</v>
      </c>
      <c r="D38" s="109">
        <v>11183.54664</v>
      </c>
      <c r="E38" s="109">
        <v>12030.72193</v>
      </c>
      <c r="F38" s="109">
        <v>10637.996150000001</v>
      </c>
      <c r="G38" s="109">
        <v>11474.96531</v>
      </c>
      <c r="H38" s="109">
        <v>8117.7994600000002</v>
      </c>
      <c r="I38" s="109">
        <v>7803.66489</v>
      </c>
      <c r="J38" s="109">
        <v>8865.8698800000002</v>
      </c>
      <c r="K38" s="109">
        <v>9312.2113100000006</v>
      </c>
      <c r="L38" s="109">
        <v>6643.7342399999998</v>
      </c>
      <c r="M38" s="109">
        <v>8101.09843</v>
      </c>
      <c r="N38" s="110">
        <v>109919.16846</v>
      </c>
      <c r="O38" s="114"/>
    </row>
    <row r="39" spans="1:15" s="115" customFormat="1" ht="15.95" customHeight="1" x14ac:dyDescent="0.25">
      <c r="A39" s="118" t="s">
        <v>164</v>
      </c>
      <c r="B39" s="119">
        <f t="shared" ref="B39:N39" si="8">B41</f>
        <v>400841.50218000001</v>
      </c>
      <c r="C39" s="119">
        <f t="shared" si="8"/>
        <v>327054.98823000002</v>
      </c>
      <c r="D39" s="119">
        <f t="shared" si="8"/>
        <v>363215.16344999999</v>
      </c>
      <c r="E39" s="119">
        <f t="shared" si="8"/>
        <v>412190.47875000001</v>
      </c>
      <c r="F39" s="119">
        <f t="shared" si="8"/>
        <v>465269.18258999998</v>
      </c>
      <c r="G39" s="119">
        <f t="shared" si="8"/>
        <v>404037.65432999999</v>
      </c>
      <c r="H39" s="119">
        <f t="shared" si="8"/>
        <v>404536.06842000003</v>
      </c>
      <c r="I39" s="119">
        <f t="shared" si="8"/>
        <v>381295.27629000001</v>
      </c>
      <c r="J39" s="119">
        <f t="shared" si="8"/>
        <v>386343.80580999999</v>
      </c>
      <c r="K39" s="119">
        <f t="shared" si="8"/>
        <v>340395.96953</v>
      </c>
      <c r="L39" s="119">
        <f t="shared" si="8"/>
        <v>391401.33117000002</v>
      </c>
      <c r="M39" s="119">
        <f t="shared" si="8"/>
        <v>364933.11108</v>
      </c>
      <c r="N39" s="120">
        <f t="shared" si="8"/>
        <v>4641514.5318299998</v>
      </c>
      <c r="O39" s="114"/>
    </row>
    <row r="40" spans="1:15" s="115" customFormat="1" ht="15.95" customHeight="1" x14ac:dyDescent="0.25">
      <c r="A40" s="103" t="s">
        <v>165</v>
      </c>
      <c r="B40" s="104">
        <f t="shared" ref="B40:N40" si="9">B41</f>
        <v>400841.50218000001</v>
      </c>
      <c r="C40" s="104">
        <f t="shared" si="9"/>
        <v>327054.98823000002</v>
      </c>
      <c r="D40" s="104">
        <f t="shared" si="9"/>
        <v>363215.16344999999</v>
      </c>
      <c r="E40" s="104">
        <f t="shared" si="9"/>
        <v>412190.47875000001</v>
      </c>
      <c r="F40" s="104">
        <f t="shared" si="9"/>
        <v>465269.18258999998</v>
      </c>
      <c r="G40" s="104">
        <f t="shared" si="9"/>
        <v>404037.65432999999</v>
      </c>
      <c r="H40" s="104">
        <f t="shared" si="9"/>
        <v>404536.06842000003</v>
      </c>
      <c r="I40" s="104">
        <f t="shared" si="9"/>
        <v>381295.27629000001</v>
      </c>
      <c r="J40" s="104">
        <f t="shared" si="9"/>
        <v>386343.80580999999</v>
      </c>
      <c r="K40" s="104">
        <f t="shared" si="9"/>
        <v>340395.96953</v>
      </c>
      <c r="L40" s="104">
        <f t="shared" si="9"/>
        <v>391401.33117000002</v>
      </c>
      <c r="M40" s="104">
        <f t="shared" si="9"/>
        <v>364933.11108</v>
      </c>
      <c r="N40" s="105">
        <f t="shared" si="9"/>
        <v>4641514.5318299998</v>
      </c>
      <c r="O40" s="114"/>
    </row>
    <row r="41" spans="1:15" s="115" customFormat="1" ht="15.95" customHeight="1" thickBot="1" x14ac:dyDescent="0.3">
      <c r="A41" s="108" t="s">
        <v>489</v>
      </c>
      <c r="B41" s="109">
        <v>400841.50218000001</v>
      </c>
      <c r="C41" s="109">
        <v>327054.98823000002</v>
      </c>
      <c r="D41" s="109">
        <v>363215.16344999999</v>
      </c>
      <c r="E41" s="109">
        <v>412190.47875000001</v>
      </c>
      <c r="F41" s="109">
        <v>465269.18258999998</v>
      </c>
      <c r="G41" s="109">
        <v>404037.65432999999</v>
      </c>
      <c r="H41" s="109">
        <v>404536.06842000003</v>
      </c>
      <c r="I41" s="109">
        <v>381295.27629000001</v>
      </c>
      <c r="J41" s="109">
        <v>386343.80580999999</v>
      </c>
      <c r="K41" s="109">
        <v>340395.96953</v>
      </c>
      <c r="L41" s="109">
        <v>391401.33117000002</v>
      </c>
      <c r="M41" s="109">
        <v>364933.11108</v>
      </c>
      <c r="N41" s="121">
        <v>4641514.5318299998</v>
      </c>
      <c r="O41" s="114"/>
    </row>
    <row r="42" spans="1:15" s="125" customFormat="1" ht="15.95" customHeight="1" thickBot="1" x14ac:dyDescent="0.3">
      <c r="A42" s="122" t="s">
        <v>167</v>
      </c>
      <c r="B42" s="123">
        <f t="shared" ref="B42:N42" si="10">B5+B19+B39</f>
        <v>11974850.2546</v>
      </c>
      <c r="C42" s="123">
        <f t="shared" si="10"/>
        <v>12057849.049519997</v>
      </c>
      <c r="D42" s="123">
        <f t="shared" si="10"/>
        <v>12970190.971970001</v>
      </c>
      <c r="E42" s="123">
        <f t="shared" si="10"/>
        <v>13097788.56075</v>
      </c>
      <c r="F42" s="123">
        <f t="shared" si="10"/>
        <v>13356049.50302</v>
      </c>
      <c r="G42" s="123">
        <f t="shared" si="10"/>
        <v>12501809.340300001</v>
      </c>
      <c r="H42" s="123">
        <f t="shared" si="10"/>
        <v>12469850.411680002</v>
      </c>
      <c r="I42" s="123">
        <f t="shared" si="10"/>
        <v>11024273.657319997</v>
      </c>
      <c r="J42" s="123">
        <f t="shared" si="10"/>
        <v>13235686.186270002</v>
      </c>
      <c r="K42" s="123">
        <f t="shared" si="10"/>
        <v>12532087.9715</v>
      </c>
      <c r="L42" s="123">
        <f t="shared" si="10"/>
        <v>12781637.726849999</v>
      </c>
      <c r="M42" s="123">
        <f t="shared" si="10"/>
        <v>13107699.06825</v>
      </c>
      <c r="N42" s="123">
        <f t="shared" si="10"/>
        <v>151109772.70203003</v>
      </c>
      <c r="O42" s="124"/>
    </row>
    <row r="43" spans="1:15" ht="14.1" customHeight="1" x14ac:dyDescent="0.2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94"/>
    </row>
    <row r="44" spans="1:15" ht="14.1" customHeight="1" x14ac:dyDescent="0.3">
      <c r="A44" s="128"/>
      <c r="C44" s="127"/>
      <c r="D44" s="127"/>
      <c r="E44" s="127"/>
      <c r="F44" s="127"/>
      <c r="G44" s="127"/>
      <c r="H44" s="127"/>
      <c r="I44" s="91"/>
      <c r="J44" s="91"/>
      <c r="K44" s="91"/>
      <c r="L44" s="91"/>
      <c r="M44" s="91"/>
      <c r="N44" s="91"/>
      <c r="O44" s="127"/>
    </row>
    <row r="45" spans="1:15" ht="32.25" customHeight="1" x14ac:dyDescent="0.3">
      <c r="A45" s="130"/>
      <c r="B45" s="131"/>
      <c r="C45" s="132"/>
      <c r="D45" s="132"/>
      <c r="E45" s="132"/>
      <c r="F45" s="132"/>
      <c r="G45" s="132"/>
      <c r="H45" s="132"/>
      <c r="I45" s="132"/>
      <c r="J45" s="91"/>
      <c r="K45" s="91"/>
      <c r="L45" s="91"/>
      <c r="M45" s="91"/>
      <c r="N45" s="133"/>
      <c r="O45" s="134"/>
    </row>
    <row r="46" spans="1:15" ht="14.1" customHeight="1" x14ac:dyDescent="0.2">
      <c r="C46" s="127"/>
      <c r="D46" s="127"/>
      <c r="E46" s="127"/>
      <c r="F46" s="127"/>
      <c r="G46" s="127"/>
      <c r="H46" s="127"/>
      <c r="I46" s="91"/>
      <c r="J46" s="91"/>
      <c r="K46" s="91"/>
      <c r="L46" s="91"/>
      <c r="M46" s="91"/>
      <c r="N46" s="91"/>
      <c r="O46" s="127"/>
    </row>
    <row r="47" spans="1:15" ht="14.1" customHeight="1" x14ac:dyDescent="0.2">
      <c r="C47" s="127"/>
      <c r="D47" s="127"/>
      <c r="E47" s="127"/>
      <c r="F47" s="127"/>
      <c r="G47" s="127"/>
      <c r="H47" s="127"/>
      <c r="I47" s="91"/>
      <c r="J47" s="91"/>
      <c r="K47" s="91"/>
      <c r="L47" s="91"/>
      <c r="M47" s="91"/>
      <c r="N47" s="91"/>
      <c r="O47" s="127"/>
    </row>
    <row r="48" spans="1:15" ht="14.1" customHeight="1" x14ac:dyDescent="0.2">
      <c r="C48" s="127"/>
      <c r="D48" s="127"/>
      <c r="E48" s="127"/>
      <c r="F48" s="127"/>
      <c r="G48" s="127"/>
      <c r="H48" s="127"/>
      <c r="I48" s="91"/>
      <c r="J48" s="91"/>
      <c r="K48" s="91"/>
      <c r="L48" s="91"/>
      <c r="M48" s="91"/>
      <c r="N48" s="91"/>
      <c r="O48" s="127"/>
    </row>
    <row r="49" spans="1:15" ht="14.1" customHeight="1" x14ac:dyDescent="0.25">
      <c r="A49" s="135" t="s">
        <v>170</v>
      </c>
      <c r="B49" s="135"/>
      <c r="C49" s="127"/>
      <c r="D49" s="127"/>
      <c r="E49" s="127"/>
      <c r="F49" s="127"/>
      <c r="G49" s="127"/>
      <c r="H49" s="127"/>
      <c r="I49" s="91"/>
      <c r="J49" s="91"/>
      <c r="K49" s="91"/>
      <c r="L49" s="91"/>
      <c r="M49" s="91"/>
      <c r="N49" s="91"/>
      <c r="O49" s="127"/>
    </row>
    <row r="50" spans="1:15" ht="14.1" customHeight="1" x14ac:dyDescent="0.25">
      <c r="A50" s="135"/>
      <c r="B50" s="135"/>
      <c r="C50" s="127"/>
      <c r="D50" s="127"/>
      <c r="E50" s="127"/>
      <c r="F50" s="127"/>
      <c r="G50" s="127"/>
      <c r="H50" s="127"/>
      <c r="I50" s="91"/>
      <c r="J50" s="91"/>
      <c r="K50" s="91"/>
      <c r="L50" s="91"/>
      <c r="M50" s="91"/>
      <c r="N50" s="91"/>
      <c r="O50" s="127"/>
    </row>
    <row r="51" spans="1:15" ht="17.100000000000001" customHeight="1" x14ac:dyDescent="0.25">
      <c r="A51" s="136" t="s">
        <v>132</v>
      </c>
      <c r="B51" s="137"/>
      <c r="C51" s="127"/>
      <c r="D51" s="127"/>
      <c r="E51" s="127"/>
      <c r="F51" s="127"/>
      <c r="G51" s="127"/>
      <c r="H51" s="127"/>
      <c r="I51" s="91"/>
      <c r="J51" s="91"/>
      <c r="K51" s="91"/>
      <c r="L51" s="91"/>
      <c r="M51" s="91"/>
      <c r="N51" s="91"/>
      <c r="O51" s="127"/>
    </row>
    <row r="52" spans="1:15" ht="17.100000000000001" customHeight="1" x14ac:dyDescent="0.25">
      <c r="A52" s="136" t="s">
        <v>133</v>
      </c>
      <c r="B52" s="137"/>
      <c r="C52" s="127"/>
      <c r="D52" s="127"/>
      <c r="E52" s="127"/>
      <c r="F52" s="127"/>
      <c r="G52" s="127"/>
      <c r="H52" s="127"/>
      <c r="I52" s="91"/>
      <c r="J52" s="91"/>
      <c r="K52" s="91"/>
      <c r="L52" s="91"/>
      <c r="M52" s="91"/>
      <c r="N52" s="91"/>
      <c r="O52" s="127"/>
    </row>
    <row r="53" spans="1:15" ht="17.100000000000001" customHeight="1" x14ac:dyDescent="0.25">
      <c r="A53" s="138" t="s">
        <v>134</v>
      </c>
      <c r="B53" s="137" t="s">
        <v>171</v>
      </c>
      <c r="C53" s="127"/>
      <c r="D53" s="127"/>
      <c r="E53" s="127"/>
      <c r="F53" s="127"/>
      <c r="G53" s="127"/>
      <c r="H53" s="127"/>
      <c r="I53" s="91"/>
      <c r="J53" s="91"/>
      <c r="K53" s="91"/>
      <c r="L53" s="91"/>
      <c r="M53" s="91"/>
      <c r="N53" s="91"/>
      <c r="O53" s="127"/>
    </row>
    <row r="54" spans="1:15" ht="17.100000000000001" customHeight="1" x14ac:dyDescent="0.25">
      <c r="A54" s="138" t="s">
        <v>135</v>
      </c>
      <c r="B54" s="137" t="s">
        <v>172</v>
      </c>
      <c r="C54" s="127"/>
      <c r="D54" s="127"/>
      <c r="E54" s="127"/>
      <c r="F54" s="127"/>
      <c r="G54" s="127"/>
      <c r="H54" s="127"/>
      <c r="I54" s="91"/>
      <c r="J54" s="91"/>
      <c r="K54" s="91"/>
      <c r="L54" s="91"/>
      <c r="M54" s="91"/>
      <c r="N54" s="91"/>
      <c r="O54" s="127"/>
    </row>
    <row r="55" spans="1:15" ht="17.100000000000001" customHeight="1" x14ac:dyDescent="0.25">
      <c r="A55" s="138" t="s">
        <v>136</v>
      </c>
      <c r="B55" s="137" t="s">
        <v>173</v>
      </c>
      <c r="C55" s="127"/>
      <c r="D55" s="127"/>
      <c r="E55" s="127"/>
      <c r="F55" s="127"/>
      <c r="G55" s="127"/>
      <c r="H55" s="127"/>
      <c r="I55" s="91"/>
      <c r="J55" s="91"/>
      <c r="K55" s="91"/>
      <c r="L55" s="91"/>
      <c r="M55" s="91"/>
      <c r="N55" s="91"/>
      <c r="O55" s="127"/>
    </row>
    <row r="56" spans="1:15" ht="17.100000000000001" customHeight="1" x14ac:dyDescent="0.25">
      <c r="A56" s="138" t="s">
        <v>137</v>
      </c>
      <c r="B56" s="137" t="s">
        <v>174</v>
      </c>
      <c r="C56" s="127"/>
      <c r="D56" s="127"/>
      <c r="E56" s="127"/>
      <c r="F56" s="127"/>
      <c r="G56" s="127"/>
      <c r="H56" s="127"/>
      <c r="I56" s="91"/>
      <c r="J56" s="91"/>
      <c r="K56" s="91"/>
      <c r="L56" s="91"/>
      <c r="M56" s="91"/>
      <c r="N56" s="91"/>
      <c r="O56" s="127"/>
    </row>
    <row r="57" spans="1:15" ht="17.100000000000001" customHeight="1" x14ac:dyDescent="0.25">
      <c r="A57" s="139" t="s">
        <v>138</v>
      </c>
      <c r="B57" s="137" t="s">
        <v>175</v>
      </c>
      <c r="C57" s="127"/>
      <c r="D57" s="127"/>
      <c r="E57" s="127"/>
      <c r="F57" s="127"/>
      <c r="G57" s="127"/>
      <c r="H57" s="127"/>
      <c r="I57" s="91"/>
      <c r="J57" s="91"/>
      <c r="K57" s="91"/>
      <c r="L57" s="91"/>
      <c r="M57" s="91"/>
      <c r="N57" s="91"/>
      <c r="O57" s="127"/>
    </row>
    <row r="58" spans="1:15" ht="17.100000000000001" customHeight="1" x14ac:dyDescent="0.25">
      <c r="A58" s="140" t="s">
        <v>139</v>
      </c>
      <c r="B58" s="137" t="s">
        <v>176</v>
      </c>
      <c r="C58" s="127"/>
      <c r="D58" s="127"/>
      <c r="E58" s="127"/>
      <c r="F58" s="127"/>
      <c r="G58" s="127"/>
      <c r="H58" s="127"/>
      <c r="I58" s="91"/>
      <c r="J58" s="91"/>
      <c r="K58" s="91"/>
      <c r="L58" s="91"/>
      <c r="M58" s="91"/>
      <c r="N58" s="91"/>
      <c r="O58" s="127"/>
    </row>
    <row r="59" spans="1:15" ht="17.100000000000001" customHeight="1" x14ac:dyDescent="0.25">
      <c r="A59" s="138" t="s">
        <v>140</v>
      </c>
      <c r="B59" s="137" t="s">
        <v>177</v>
      </c>
      <c r="C59" s="127"/>
      <c r="D59" s="127"/>
      <c r="E59" s="127"/>
      <c r="F59" s="127"/>
      <c r="G59" s="127"/>
      <c r="H59" s="127"/>
      <c r="I59" s="91"/>
      <c r="J59" s="91"/>
      <c r="K59" s="91"/>
      <c r="L59" s="91"/>
      <c r="M59" s="91"/>
      <c r="N59" s="91"/>
      <c r="O59" s="127"/>
    </row>
    <row r="60" spans="1:15" ht="17.100000000000001" customHeight="1" x14ac:dyDescent="0.25">
      <c r="A60" s="140" t="s">
        <v>141</v>
      </c>
      <c r="B60" s="137" t="s">
        <v>178</v>
      </c>
      <c r="C60" s="127"/>
      <c r="D60" s="127"/>
      <c r="E60" s="127"/>
      <c r="F60" s="127"/>
      <c r="G60" s="127"/>
      <c r="H60" s="127"/>
      <c r="I60" s="91"/>
      <c r="J60" s="91"/>
      <c r="K60" s="91"/>
      <c r="L60" s="91"/>
      <c r="M60" s="91"/>
      <c r="N60" s="91"/>
      <c r="O60" s="127"/>
    </row>
    <row r="61" spans="1:15" ht="17.100000000000001" customHeight="1" x14ac:dyDescent="0.25">
      <c r="A61" s="136" t="s">
        <v>142</v>
      </c>
      <c r="B61" s="137"/>
      <c r="C61" s="127"/>
      <c r="D61" s="127"/>
      <c r="E61" s="127"/>
      <c r="F61" s="127"/>
      <c r="G61" s="127"/>
      <c r="H61" s="127"/>
      <c r="I61" s="91"/>
      <c r="J61" s="91"/>
      <c r="K61" s="91"/>
      <c r="L61" s="91"/>
      <c r="M61" s="91"/>
      <c r="N61" s="91"/>
      <c r="O61" s="127"/>
    </row>
    <row r="62" spans="1:15" ht="17.100000000000001" customHeight="1" x14ac:dyDescent="0.25">
      <c r="A62" s="140" t="s">
        <v>143</v>
      </c>
      <c r="B62" s="137" t="s">
        <v>179</v>
      </c>
      <c r="C62" s="127"/>
      <c r="D62" s="127"/>
      <c r="E62" s="127"/>
      <c r="F62" s="127"/>
      <c r="G62" s="127"/>
      <c r="H62" s="127"/>
      <c r="I62" s="91"/>
      <c r="J62" s="91"/>
      <c r="K62" s="91"/>
      <c r="L62" s="91"/>
      <c r="M62" s="91"/>
      <c r="N62" s="91"/>
      <c r="O62" s="127"/>
    </row>
    <row r="63" spans="1:15" ht="17.100000000000001" customHeight="1" x14ac:dyDescent="0.25">
      <c r="A63" s="141" t="s">
        <v>144</v>
      </c>
      <c r="B63" s="137"/>
      <c r="C63" s="127"/>
      <c r="D63" s="127"/>
      <c r="E63" s="127"/>
      <c r="F63" s="127"/>
      <c r="G63" s="127"/>
      <c r="H63" s="127"/>
      <c r="I63" s="91"/>
      <c r="J63" s="91"/>
      <c r="K63" s="91"/>
      <c r="L63" s="91"/>
      <c r="M63" s="91"/>
      <c r="N63" s="91"/>
      <c r="O63" s="127"/>
    </row>
    <row r="64" spans="1:15" ht="17.100000000000001" customHeight="1" x14ac:dyDescent="0.25">
      <c r="A64" s="138" t="s">
        <v>145</v>
      </c>
      <c r="B64" s="137" t="s">
        <v>180</v>
      </c>
      <c r="C64" s="127"/>
      <c r="D64" s="127"/>
      <c r="E64" s="127"/>
      <c r="F64" s="127"/>
      <c r="G64" s="127"/>
      <c r="H64" s="127"/>
      <c r="I64" s="91"/>
      <c r="J64" s="91"/>
      <c r="K64" s="91"/>
      <c r="L64" s="91"/>
      <c r="M64" s="91"/>
      <c r="N64" s="91"/>
      <c r="O64" s="127"/>
    </row>
    <row r="65" spans="1:15" ht="17.100000000000001" customHeight="1" x14ac:dyDescent="0.25">
      <c r="A65" s="136" t="s">
        <v>146</v>
      </c>
      <c r="B65" s="137"/>
      <c r="C65" s="127"/>
      <c r="D65" s="127"/>
      <c r="E65" s="127"/>
      <c r="F65" s="127"/>
      <c r="G65" s="127"/>
      <c r="H65" s="127"/>
      <c r="I65" s="91"/>
      <c r="J65" s="91"/>
      <c r="K65" s="91"/>
      <c r="L65" s="91"/>
      <c r="M65" s="91"/>
      <c r="N65" s="91"/>
      <c r="O65" s="127"/>
    </row>
    <row r="66" spans="1:15" ht="17.100000000000001" customHeight="1" x14ac:dyDescent="0.25">
      <c r="A66" s="136" t="s">
        <v>147</v>
      </c>
      <c r="B66" s="137"/>
      <c r="C66" s="127"/>
      <c r="D66" s="127"/>
      <c r="E66" s="127"/>
      <c r="F66" s="127"/>
      <c r="G66" s="127"/>
      <c r="H66" s="127"/>
      <c r="I66" s="91"/>
      <c r="J66" s="91"/>
      <c r="K66" s="91"/>
      <c r="L66" s="91"/>
      <c r="M66" s="91"/>
      <c r="N66" s="91"/>
      <c r="O66" s="127"/>
    </row>
    <row r="67" spans="1:15" ht="17.100000000000001" customHeight="1" x14ac:dyDescent="0.25">
      <c r="A67" s="140" t="s">
        <v>148</v>
      </c>
      <c r="B67" s="137" t="s">
        <v>181</v>
      </c>
      <c r="C67" s="127"/>
      <c r="D67" s="127"/>
      <c r="E67" s="127"/>
      <c r="F67" s="127"/>
      <c r="G67" s="127"/>
      <c r="H67" s="127"/>
      <c r="I67" s="91"/>
      <c r="J67" s="91"/>
      <c r="K67" s="91"/>
      <c r="L67" s="91"/>
      <c r="M67" s="91"/>
      <c r="N67" s="91"/>
      <c r="O67" s="127"/>
    </row>
    <row r="68" spans="1:15" ht="17.100000000000001" customHeight="1" x14ac:dyDescent="0.25">
      <c r="A68" s="138" t="s">
        <v>149</v>
      </c>
      <c r="B68" s="137" t="s">
        <v>182</v>
      </c>
      <c r="C68" s="127"/>
      <c r="D68" s="127"/>
      <c r="E68" s="127"/>
      <c r="F68" s="127"/>
      <c r="G68" s="127"/>
      <c r="H68" s="127"/>
      <c r="I68" s="91"/>
      <c r="J68" s="91"/>
      <c r="K68" s="91"/>
      <c r="L68" s="91"/>
      <c r="M68" s="91"/>
      <c r="N68" s="91"/>
      <c r="O68" s="127"/>
    </row>
    <row r="69" spans="1:15" ht="17.100000000000001" customHeight="1" x14ac:dyDescent="0.25">
      <c r="A69" s="140" t="s">
        <v>150</v>
      </c>
      <c r="B69" s="137" t="s">
        <v>183</v>
      </c>
      <c r="C69" s="127"/>
      <c r="D69" s="127"/>
      <c r="E69" s="127"/>
      <c r="F69" s="127"/>
      <c r="G69" s="127"/>
      <c r="H69" s="127"/>
      <c r="I69" s="91"/>
      <c r="J69" s="91"/>
      <c r="K69" s="91"/>
      <c r="L69" s="91"/>
      <c r="M69" s="91"/>
      <c r="N69" s="91"/>
      <c r="O69" s="127"/>
    </row>
    <row r="70" spans="1:15" ht="17.100000000000001" customHeight="1" x14ac:dyDescent="0.25">
      <c r="A70" s="136" t="s">
        <v>151</v>
      </c>
      <c r="B70" s="137"/>
      <c r="C70" s="127"/>
      <c r="D70" s="127"/>
      <c r="E70" s="127"/>
      <c r="F70" s="127"/>
      <c r="G70" s="127"/>
      <c r="H70" s="127"/>
      <c r="I70" s="91"/>
      <c r="J70" s="91"/>
      <c r="K70" s="91"/>
      <c r="L70" s="91"/>
      <c r="M70" s="91"/>
      <c r="N70" s="91"/>
      <c r="O70" s="127"/>
    </row>
    <row r="71" spans="1:15" ht="17.100000000000001" customHeight="1" x14ac:dyDescent="0.25">
      <c r="A71" s="138" t="s">
        <v>152</v>
      </c>
      <c r="B71" s="137" t="s">
        <v>184</v>
      </c>
      <c r="C71" s="127"/>
      <c r="D71" s="127"/>
      <c r="E71" s="127"/>
      <c r="F71" s="127"/>
      <c r="G71" s="127"/>
      <c r="H71" s="127"/>
      <c r="I71" s="91"/>
      <c r="J71" s="91"/>
      <c r="K71" s="91"/>
      <c r="L71" s="91"/>
      <c r="M71" s="91"/>
      <c r="N71" s="91"/>
      <c r="O71" s="127"/>
    </row>
    <row r="72" spans="1:15" ht="17.100000000000001" customHeight="1" x14ac:dyDescent="0.25">
      <c r="A72" s="136" t="s">
        <v>153</v>
      </c>
      <c r="B72" s="137"/>
      <c r="C72" s="127"/>
      <c r="D72" s="127"/>
      <c r="E72" s="127"/>
      <c r="F72" s="127"/>
      <c r="G72" s="127"/>
      <c r="H72" s="127"/>
      <c r="I72" s="91"/>
      <c r="J72" s="91"/>
      <c r="K72" s="91"/>
      <c r="L72" s="91"/>
      <c r="M72" s="91"/>
      <c r="N72" s="91"/>
      <c r="O72" s="127"/>
    </row>
    <row r="73" spans="1:15" ht="17.100000000000001" customHeight="1" x14ac:dyDescent="0.25">
      <c r="A73" s="138" t="s">
        <v>154</v>
      </c>
      <c r="B73" s="137" t="s">
        <v>185</v>
      </c>
      <c r="C73" s="127"/>
      <c r="D73" s="127"/>
      <c r="E73" s="127"/>
      <c r="F73" s="127"/>
      <c r="G73" s="127"/>
      <c r="H73" s="127"/>
      <c r="I73" s="91"/>
      <c r="J73" s="91"/>
      <c r="K73" s="91"/>
      <c r="L73" s="91"/>
      <c r="M73" s="91"/>
      <c r="N73" s="91"/>
      <c r="O73" s="127"/>
    </row>
    <row r="74" spans="1:15" ht="17.100000000000001" customHeight="1" x14ac:dyDescent="0.25">
      <c r="A74" s="142" t="s">
        <v>155</v>
      </c>
      <c r="B74" s="137" t="s">
        <v>186</v>
      </c>
      <c r="C74" s="127"/>
      <c r="D74" s="127"/>
      <c r="E74" s="127"/>
      <c r="F74" s="127"/>
      <c r="G74" s="127"/>
      <c r="H74" s="127"/>
      <c r="I74" s="91"/>
      <c r="J74" s="91"/>
      <c r="K74" s="91"/>
      <c r="L74" s="91"/>
      <c r="M74" s="91"/>
      <c r="N74" s="91"/>
      <c r="O74" s="127"/>
    </row>
    <row r="75" spans="1:15" ht="17.100000000000001" customHeight="1" x14ac:dyDescent="0.25">
      <c r="A75" s="138" t="s">
        <v>156</v>
      </c>
      <c r="B75" s="137" t="s">
        <v>187</v>
      </c>
      <c r="C75" s="127"/>
      <c r="D75" s="127"/>
      <c r="E75" s="127"/>
      <c r="F75" s="127"/>
      <c r="G75" s="127"/>
      <c r="H75" s="127"/>
      <c r="I75" s="91"/>
      <c r="J75" s="91"/>
      <c r="K75" s="91"/>
      <c r="L75" s="91"/>
      <c r="M75" s="91"/>
      <c r="N75" s="91"/>
      <c r="O75" s="127"/>
    </row>
    <row r="76" spans="1:15" ht="17.100000000000001" customHeight="1" x14ac:dyDescent="0.25">
      <c r="A76" s="138" t="s">
        <v>188</v>
      </c>
      <c r="B76" s="137" t="s">
        <v>189</v>
      </c>
      <c r="D76" s="143"/>
      <c r="E76" s="144"/>
      <c r="F76" s="145"/>
    </row>
    <row r="77" spans="1:15" ht="17.100000000000001" customHeight="1" x14ac:dyDescent="0.25">
      <c r="A77" s="138" t="s">
        <v>157</v>
      </c>
      <c r="B77" s="137" t="s">
        <v>190</v>
      </c>
      <c r="D77" s="143"/>
      <c r="E77" s="144"/>
      <c r="F77" s="145"/>
    </row>
    <row r="78" spans="1:15" ht="17.100000000000001" customHeight="1" x14ac:dyDescent="0.25">
      <c r="A78" s="138" t="s">
        <v>158</v>
      </c>
      <c r="B78" s="137" t="s">
        <v>191</v>
      </c>
      <c r="C78" s="146"/>
      <c r="D78" s="143"/>
      <c r="E78" s="144"/>
      <c r="F78" s="145"/>
    </row>
    <row r="79" spans="1:15" ht="17.100000000000001" customHeight="1" x14ac:dyDescent="0.25">
      <c r="A79" s="138" t="s">
        <v>159</v>
      </c>
      <c r="B79" s="137" t="s">
        <v>192</v>
      </c>
      <c r="D79" s="143"/>
      <c r="E79" s="144"/>
      <c r="F79" s="145"/>
    </row>
    <row r="80" spans="1:15" ht="15" customHeight="1" x14ac:dyDescent="0.25">
      <c r="A80" s="138" t="s">
        <v>160</v>
      </c>
      <c r="B80" s="137" t="s">
        <v>193</v>
      </c>
      <c r="C80" s="143"/>
      <c r="D80" s="147"/>
      <c r="E80" s="148"/>
      <c r="F80" s="148"/>
    </row>
    <row r="81" spans="1:6" ht="15.75" x14ac:dyDescent="0.25">
      <c r="A81" s="138" t="s">
        <v>161</v>
      </c>
      <c r="B81" s="137" t="s">
        <v>194</v>
      </c>
      <c r="D81" s="148"/>
      <c r="E81" s="148"/>
      <c r="F81" s="148"/>
    </row>
    <row r="82" spans="1:6" ht="16.5" thickBot="1" x14ac:dyDescent="0.3">
      <c r="A82" s="149" t="s">
        <v>195</v>
      </c>
      <c r="B82" s="150" t="s">
        <v>196</v>
      </c>
      <c r="C82" s="147"/>
    </row>
    <row r="83" spans="1:6" ht="16.5" thickBot="1" x14ac:dyDescent="0.3">
      <c r="A83" s="151" t="s">
        <v>164</v>
      </c>
      <c r="B83" s="150"/>
    </row>
    <row r="84" spans="1:6" ht="16.5" thickBot="1" x14ac:dyDescent="0.3">
      <c r="A84" s="151" t="s">
        <v>165</v>
      </c>
      <c r="B84" s="150"/>
    </row>
    <row r="85" spans="1:6" ht="16.5" thickBot="1" x14ac:dyDescent="0.3">
      <c r="A85" s="149" t="s">
        <v>162</v>
      </c>
      <c r="B85" s="150">
        <v>900</v>
      </c>
    </row>
    <row r="86" spans="1:6" ht="16.5" thickBot="1" x14ac:dyDescent="0.3">
      <c r="A86" s="149" t="s">
        <v>166</v>
      </c>
      <c r="B86" s="150">
        <v>564</v>
      </c>
    </row>
    <row r="87" spans="1:6" ht="16.5" thickBot="1" x14ac:dyDescent="0.3">
      <c r="A87" s="149" t="s">
        <v>163</v>
      </c>
      <c r="B87" s="150">
        <v>647</v>
      </c>
    </row>
    <row r="88" spans="1:6" ht="16.5" thickBot="1" x14ac:dyDescent="0.3">
      <c r="A88" s="149"/>
      <c r="B88" s="150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zoomScale="90" zoomScaleNormal="90" workbookViewId="0"/>
  </sheetViews>
  <sheetFormatPr defaultRowHeight="12.75" x14ac:dyDescent="0.2"/>
  <cols>
    <col min="1" max="1" width="48.7109375" style="129" customWidth="1"/>
    <col min="2" max="2" width="11.28515625" style="129" bestFit="1" customWidth="1"/>
    <col min="3" max="3" width="11" style="129" customWidth="1"/>
    <col min="4" max="8" width="11" style="90" customWidth="1"/>
    <col min="9" max="9" width="12.28515625" style="90" customWidth="1"/>
    <col min="10" max="13" width="11" style="90" customWidth="1"/>
    <col min="14" max="14" width="12.7109375" style="90" customWidth="1"/>
    <col min="15" max="15" width="11.5703125" style="91" customWidth="1"/>
    <col min="16" max="16" width="14.28515625" style="91" customWidth="1"/>
    <col min="17" max="16384" width="9.140625" style="91"/>
  </cols>
  <sheetData>
    <row r="1" spans="1:16" x14ac:dyDescent="0.2">
      <c r="A1" s="89" t="s">
        <v>129</v>
      </c>
      <c r="B1" s="166" t="s">
        <v>505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6" ht="15" customHeight="1" x14ac:dyDescent="0.2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>
      <c r="A3" s="92"/>
      <c r="B3" s="93" t="s">
        <v>129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6" s="99" customFormat="1" ht="15.95" customHeight="1" thickBot="1" x14ac:dyDescent="0.3">
      <c r="A4" s="95" t="s">
        <v>131</v>
      </c>
      <c r="B4" s="96" t="s">
        <v>115</v>
      </c>
      <c r="C4" s="96" t="s">
        <v>116</v>
      </c>
      <c r="D4" s="96" t="s">
        <v>117</v>
      </c>
      <c r="E4" s="96" t="s">
        <v>118</v>
      </c>
      <c r="F4" s="96" t="s">
        <v>119</v>
      </c>
      <c r="G4" s="96" t="s">
        <v>120</v>
      </c>
      <c r="H4" s="96" t="s">
        <v>121</v>
      </c>
      <c r="I4" s="96" t="s">
        <v>130</v>
      </c>
      <c r="J4" s="96" t="s">
        <v>122</v>
      </c>
      <c r="K4" s="96" t="s">
        <v>123</v>
      </c>
      <c r="L4" s="96" t="s">
        <v>124</v>
      </c>
      <c r="M4" s="96" t="s">
        <v>88</v>
      </c>
      <c r="N4" s="97" t="s">
        <v>0</v>
      </c>
      <c r="O4" s="98"/>
    </row>
    <row r="5" spans="1:16" ht="15.95" customHeight="1" thickTop="1" x14ac:dyDescent="0.25">
      <c r="A5" s="100" t="s">
        <v>132</v>
      </c>
      <c r="B5" s="101">
        <f t="shared" ref="B5:N5" si="0">B6+B15+B17</f>
        <v>1817946.22324</v>
      </c>
      <c r="C5" s="101">
        <f t="shared" si="0"/>
        <v>1656493.6594399998</v>
      </c>
      <c r="D5" s="101">
        <f t="shared" si="0"/>
        <v>1771067.6715000002</v>
      </c>
      <c r="E5" s="101">
        <f t="shared" si="0"/>
        <v>1708822.0182</v>
      </c>
      <c r="F5" s="101">
        <f t="shared" si="0"/>
        <v>1569680.7936300002</v>
      </c>
      <c r="G5" s="101">
        <f t="shared" si="0"/>
        <v>1611971.8809699998</v>
      </c>
      <c r="H5" s="101">
        <f t="shared" si="0"/>
        <v>1530701.1046199999</v>
      </c>
      <c r="I5" s="101">
        <f t="shared" si="0"/>
        <v>1470632.1718299999</v>
      </c>
      <c r="J5" s="101">
        <f t="shared" si="0"/>
        <v>1556202.3752399997</v>
      </c>
      <c r="K5" s="101">
        <f t="shared" si="0"/>
        <v>2108977.6679799999</v>
      </c>
      <c r="L5" s="101">
        <f t="shared" si="0"/>
        <v>2001475.8646</v>
      </c>
      <c r="M5" s="101">
        <f t="shared" si="0"/>
        <v>1984518.4098799999</v>
      </c>
      <c r="N5" s="102">
        <f t="shared" si="0"/>
        <v>20788489.84113</v>
      </c>
      <c r="O5" s="94"/>
    </row>
    <row r="6" spans="1:16" s="107" customFormat="1" ht="15.95" customHeight="1" x14ac:dyDescent="0.25">
      <c r="A6" s="103" t="s">
        <v>133</v>
      </c>
      <c r="B6" s="104">
        <f t="shared" ref="B6:N6" si="1">B7+B8+B9+B10+B11+B12+B13+B14</f>
        <v>1328878.74936</v>
      </c>
      <c r="C6" s="104">
        <f t="shared" si="1"/>
        <v>1187227.6106499997</v>
      </c>
      <c r="D6" s="104">
        <f t="shared" si="1"/>
        <v>1252873.80152</v>
      </c>
      <c r="E6" s="104">
        <f t="shared" si="1"/>
        <v>1173298.9066400002</v>
      </c>
      <c r="F6" s="104">
        <f t="shared" si="1"/>
        <v>1116090.7039400002</v>
      </c>
      <c r="G6" s="104">
        <f t="shared" si="1"/>
        <v>1147629.17065</v>
      </c>
      <c r="H6" s="104">
        <f t="shared" si="1"/>
        <v>1029326.0300199999</v>
      </c>
      <c r="I6" s="104">
        <f t="shared" si="1"/>
        <v>982826.90591999993</v>
      </c>
      <c r="J6" s="104">
        <f t="shared" si="1"/>
        <v>1116596.2798299999</v>
      </c>
      <c r="K6" s="104">
        <f t="shared" si="1"/>
        <v>1581125.3461799999</v>
      </c>
      <c r="L6" s="104">
        <f t="shared" si="1"/>
        <v>1505097.65744</v>
      </c>
      <c r="M6" s="104">
        <f t="shared" si="1"/>
        <v>1477805.4891799998</v>
      </c>
      <c r="N6" s="105">
        <f t="shared" si="1"/>
        <v>14898776.65133</v>
      </c>
      <c r="O6" s="106"/>
    </row>
    <row r="7" spans="1:16" ht="15.95" customHeight="1" x14ac:dyDescent="0.2">
      <c r="A7" s="108" t="s">
        <v>463</v>
      </c>
      <c r="B7" s="109">
        <v>566120.81128999998</v>
      </c>
      <c r="C7" s="109">
        <v>491881.25361999997</v>
      </c>
      <c r="D7" s="109">
        <v>554740.76428</v>
      </c>
      <c r="E7" s="109">
        <v>487514.10278000002</v>
      </c>
      <c r="F7" s="109">
        <v>480848.67021000001</v>
      </c>
      <c r="G7" s="109">
        <v>480807.12198</v>
      </c>
      <c r="H7" s="109">
        <v>430680.08750999998</v>
      </c>
      <c r="I7" s="109">
        <v>459948.48447999998</v>
      </c>
      <c r="J7" s="109">
        <v>438555.16418000002</v>
      </c>
      <c r="K7" s="109">
        <v>588238.69506000006</v>
      </c>
      <c r="L7" s="109">
        <v>608880.58597000001</v>
      </c>
      <c r="M7" s="109">
        <v>542610.03131999995</v>
      </c>
      <c r="N7" s="110">
        <v>6130825.7726800004</v>
      </c>
      <c r="O7" s="94"/>
    </row>
    <row r="8" spans="1:16" ht="15.95" customHeight="1" x14ac:dyDescent="0.2">
      <c r="A8" s="108" t="s">
        <v>464</v>
      </c>
      <c r="B8" s="109">
        <v>218481.59776</v>
      </c>
      <c r="C8" s="109">
        <v>155554.29676</v>
      </c>
      <c r="D8" s="109">
        <v>152629.234</v>
      </c>
      <c r="E8" s="109">
        <v>124853.16082999999</v>
      </c>
      <c r="F8" s="109">
        <v>161353.40616000001</v>
      </c>
      <c r="G8" s="109">
        <v>181171.54305000001</v>
      </c>
      <c r="H8" s="109">
        <v>93843.73358</v>
      </c>
      <c r="I8" s="109">
        <v>73244.345950000003</v>
      </c>
      <c r="J8" s="109">
        <v>111339.6872</v>
      </c>
      <c r="K8" s="109">
        <v>237282.21067999999</v>
      </c>
      <c r="L8" s="109">
        <v>267346.38462999999</v>
      </c>
      <c r="M8" s="109">
        <v>309474.96762000001</v>
      </c>
      <c r="N8" s="110">
        <v>2086574.56822</v>
      </c>
      <c r="O8" s="94"/>
    </row>
    <row r="9" spans="1:16" ht="15.95" customHeight="1" x14ac:dyDescent="0.2">
      <c r="A9" s="108" t="s">
        <v>465</v>
      </c>
      <c r="B9" s="109">
        <v>93040.151490000004</v>
      </c>
      <c r="C9" s="109">
        <v>98704.324250000005</v>
      </c>
      <c r="D9" s="109">
        <v>104061.68511000001</v>
      </c>
      <c r="E9" s="109">
        <v>105917.70758</v>
      </c>
      <c r="F9" s="109">
        <v>96206.019320000007</v>
      </c>
      <c r="G9" s="109">
        <v>110288.51625</v>
      </c>
      <c r="H9" s="109">
        <v>110605.69404</v>
      </c>
      <c r="I9" s="109">
        <v>109992.47265</v>
      </c>
      <c r="J9" s="109">
        <v>113842.24325</v>
      </c>
      <c r="K9" s="109">
        <v>144686.92788</v>
      </c>
      <c r="L9" s="109">
        <v>128887.37056</v>
      </c>
      <c r="M9" s="109">
        <v>103061.24744000001</v>
      </c>
      <c r="N9" s="110">
        <v>1319294.3598199999</v>
      </c>
      <c r="O9" s="94"/>
    </row>
    <row r="10" spans="1:16" ht="15.95" customHeight="1" x14ac:dyDescent="0.2">
      <c r="A10" s="108" t="s">
        <v>466</v>
      </c>
      <c r="B10" s="109">
        <v>97812.898400000005</v>
      </c>
      <c r="C10" s="109">
        <v>94328.583759999994</v>
      </c>
      <c r="D10" s="109">
        <v>98548.827709999998</v>
      </c>
      <c r="E10" s="109">
        <v>111151.33589</v>
      </c>
      <c r="F10" s="109">
        <v>85220.710900000005</v>
      </c>
      <c r="G10" s="109">
        <v>92626.931030000007</v>
      </c>
      <c r="H10" s="109">
        <v>76786.614929999996</v>
      </c>
      <c r="I10" s="109">
        <v>89258.405650000001</v>
      </c>
      <c r="J10" s="109">
        <v>115231.58497</v>
      </c>
      <c r="K10" s="109">
        <v>202217.74038</v>
      </c>
      <c r="L10" s="109">
        <v>151224.06333999999</v>
      </c>
      <c r="M10" s="109">
        <v>131487.27473</v>
      </c>
      <c r="N10" s="110">
        <v>1345894.97169</v>
      </c>
      <c r="O10" s="94"/>
    </row>
    <row r="11" spans="1:16" ht="15.95" customHeight="1" x14ac:dyDescent="0.2">
      <c r="A11" s="108" t="s">
        <v>467</v>
      </c>
      <c r="B11" s="109">
        <v>245720.85282999999</v>
      </c>
      <c r="C11" s="109">
        <v>231388.24583999999</v>
      </c>
      <c r="D11" s="109">
        <v>206870.61434999999</v>
      </c>
      <c r="E11" s="109">
        <v>242419.20790000001</v>
      </c>
      <c r="F11" s="109">
        <v>215907.12280000001</v>
      </c>
      <c r="G11" s="109">
        <v>207612.03215000001</v>
      </c>
      <c r="H11" s="109">
        <v>227390.05650999999</v>
      </c>
      <c r="I11" s="109">
        <v>152733.69157</v>
      </c>
      <c r="J11" s="109">
        <v>262044.49307999999</v>
      </c>
      <c r="K11" s="109">
        <v>309646.91651000001</v>
      </c>
      <c r="L11" s="109">
        <v>256162.87349999999</v>
      </c>
      <c r="M11" s="109">
        <v>272795.36271999998</v>
      </c>
      <c r="N11" s="110">
        <v>2830691.4697599998</v>
      </c>
      <c r="O11" s="94"/>
    </row>
    <row r="12" spans="1:16" ht="15.95" customHeight="1" x14ac:dyDescent="0.2">
      <c r="A12" s="108" t="s">
        <v>468</v>
      </c>
      <c r="B12" s="109">
        <v>16791.806779999999</v>
      </c>
      <c r="C12" s="109">
        <v>19131.206109999999</v>
      </c>
      <c r="D12" s="109">
        <v>19111.990160000001</v>
      </c>
      <c r="E12" s="109">
        <v>18199.15724</v>
      </c>
      <c r="F12" s="109">
        <v>17030.152870000002</v>
      </c>
      <c r="G12" s="109">
        <v>17736.840499999998</v>
      </c>
      <c r="H12" s="109">
        <v>12890.33347</v>
      </c>
      <c r="I12" s="109">
        <v>10622.04089</v>
      </c>
      <c r="J12" s="109">
        <v>11021.520619999999</v>
      </c>
      <c r="K12" s="109">
        <v>13036.69392</v>
      </c>
      <c r="L12" s="109">
        <v>16450.014149999999</v>
      </c>
      <c r="M12" s="109">
        <v>17469.194749999999</v>
      </c>
      <c r="N12" s="110">
        <v>189490.95146000001</v>
      </c>
      <c r="O12" s="94"/>
    </row>
    <row r="13" spans="1:16" ht="15.95" customHeight="1" x14ac:dyDescent="0.2">
      <c r="A13" s="108" t="s">
        <v>469</v>
      </c>
      <c r="B13" s="109">
        <v>84587.382100000003</v>
      </c>
      <c r="C13" s="109">
        <v>87419.751180000007</v>
      </c>
      <c r="D13" s="109">
        <v>105669.31832000001</v>
      </c>
      <c r="E13" s="109">
        <v>72638.579329999993</v>
      </c>
      <c r="F13" s="109">
        <v>53359.857490000002</v>
      </c>
      <c r="G13" s="109">
        <v>54936.205170000001</v>
      </c>
      <c r="H13" s="109">
        <v>73120.949699999997</v>
      </c>
      <c r="I13" s="109">
        <v>81940.677330000006</v>
      </c>
      <c r="J13" s="109">
        <v>58905.846389999999</v>
      </c>
      <c r="K13" s="109">
        <v>80593.646659999999</v>
      </c>
      <c r="L13" s="109">
        <v>71026.910910000006</v>
      </c>
      <c r="M13" s="109">
        <v>94139.503190000003</v>
      </c>
      <c r="N13" s="110">
        <v>918338.62777000002</v>
      </c>
      <c r="O13" s="94"/>
    </row>
    <row r="14" spans="1:16" ht="15.95" customHeight="1" x14ac:dyDescent="0.2">
      <c r="A14" s="108" t="s">
        <v>470</v>
      </c>
      <c r="B14" s="109">
        <v>6323.2487099999998</v>
      </c>
      <c r="C14" s="109">
        <v>8819.9491300000009</v>
      </c>
      <c r="D14" s="109">
        <v>11241.36759</v>
      </c>
      <c r="E14" s="109">
        <v>10605.65509</v>
      </c>
      <c r="F14" s="109">
        <v>6164.7641899999999</v>
      </c>
      <c r="G14" s="109">
        <v>2449.9805200000001</v>
      </c>
      <c r="H14" s="109">
        <v>4008.5602800000001</v>
      </c>
      <c r="I14" s="109">
        <v>5086.7874000000002</v>
      </c>
      <c r="J14" s="109">
        <v>5655.7401399999999</v>
      </c>
      <c r="K14" s="109">
        <v>5422.5150899999999</v>
      </c>
      <c r="L14" s="109">
        <v>5119.4543800000001</v>
      </c>
      <c r="M14" s="109">
        <v>6767.9074099999998</v>
      </c>
      <c r="N14" s="110">
        <v>77665.929929999998</v>
      </c>
      <c r="O14" s="94"/>
    </row>
    <row r="15" spans="1:16" s="107" customFormat="1" ht="15.95" customHeight="1" x14ac:dyDescent="0.25">
      <c r="A15" s="103" t="s">
        <v>142</v>
      </c>
      <c r="B15" s="104">
        <f t="shared" ref="B15:N15" si="2">B16</f>
        <v>172543.8327</v>
      </c>
      <c r="C15" s="104">
        <f t="shared" si="2"/>
        <v>167106.44742000001</v>
      </c>
      <c r="D15" s="104">
        <f t="shared" si="2"/>
        <v>171068.19013999999</v>
      </c>
      <c r="E15" s="104">
        <f t="shared" si="2"/>
        <v>172518.28628999999</v>
      </c>
      <c r="F15" s="104">
        <f t="shared" si="2"/>
        <v>124616.54806</v>
      </c>
      <c r="G15" s="104">
        <f t="shared" si="2"/>
        <v>109721.82393</v>
      </c>
      <c r="H15" s="104">
        <f t="shared" si="2"/>
        <v>152578.29842000001</v>
      </c>
      <c r="I15" s="104">
        <f t="shared" si="2"/>
        <v>142097.86426</v>
      </c>
      <c r="J15" s="104">
        <f t="shared" si="2"/>
        <v>126984.49699</v>
      </c>
      <c r="K15" s="104">
        <f t="shared" si="2"/>
        <v>162310.74710000001</v>
      </c>
      <c r="L15" s="104">
        <f t="shared" si="2"/>
        <v>154029.46499000001</v>
      </c>
      <c r="M15" s="104">
        <f t="shared" si="2"/>
        <v>158095.9927</v>
      </c>
      <c r="N15" s="105">
        <f t="shared" si="2"/>
        <v>1813671.993</v>
      </c>
      <c r="O15" s="106"/>
    </row>
    <row r="16" spans="1:16" s="107" customFormat="1" ht="15.95" customHeight="1" x14ac:dyDescent="0.2">
      <c r="A16" s="108" t="s">
        <v>471</v>
      </c>
      <c r="B16" s="111">
        <v>172543.8327</v>
      </c>
      <c r="C16" s="111">
        <v>167106.44742000001</v>
      </c>
      <c r="D16" s="111">
        <v>171068.19013999999</v>
      </c>
      <c r="E16" s="111">
        <v>172518.28628999999</v>
      </c>
      <c r="F16" s="111">
        <v>124616.54806</v>
      </c>
      <c r="G16" s="111">
        <v>109721.82393</v>
      </c>
      <c r="H16" s="111">
        <v>152578.29842000001</v>
      </c>
      <c r="I16" s="111">
        <v>142097.86426</v>
      </c>
      <c r="J16" s="111">
        <v>126984.49699</v>
      </c>
      <c r="K16" s="111">
        <v>162310.74710000001</v>
      </c>
      <c r="L16" s="111">
        <v>154029.46499000001</v>
      </c>
      <c r="M16" s="111">
        <v>158095.9927</v>
      </c>
      <c r="N16" s="110">
        <v>1813671.993</v>
      </c>
      <c r="O16" s="106"/>
    </row>
    <row r="17" spans="1:15" s="107" customFormat="1" ht="15.95" customHeight="1" x14ac:dyDescent="0.25">
      <c r="A17" s="103" t="s">
        <v>144</v>
      </c>
      <c r="B17" s="104">
        <f t="shared" ref="B17:N17" si="3">B18</f>
        <v>316523.64117999998</v>
      </c>
      <c r="C17" s="104">
        <f t="shared" si="3"/>
        <v>302159.60136999999</v>
      </c>
      <c r="D17" s="104">
        <f t="shared" si="3"/>
        <v>347125.67984</v>
      </c>
      <c r="E17" s="104">
        <f t="shared" si="3"/>
        <v>363004.82526999997</v>
      </c>
      <c r="F17" s="104">
        <f t="shared" si="3"/>
        <v>328973.54162999999</v>
      </c>
      <c r="G17" s="104">
        <f t="shared" si="3"/>
        <v>354620.88639</v>
      </c>
      <c r="H17" s="104">
        <f t="shared" si="3"/>
        <v>348796.77617999999</v>
      </c>
      <c r="I17" s="104">
        <f t="shared" si="3"/>
        <v>345707.40165000001</v>
      </c>
      <c r="J17" s="104">
        <f t="shared" si="3"/>
        <v>312621.59841999999</v>
      </c>
      <c r="K17" s="104">
        <f t="shared" si="3"/>
        <v>365541.5747</v>
      </c>
      <c r="L17" s="104">
        <f t="shared" si="3"/>
        <v>342348.74216999998</v>
      </c>
      <c r="M17" s="104">
        <f t="shared" si="3"/>
        <v>348616.92800000001</v>
      </c>
      <c r="N17" s="105">
        <f t="shared" si="3"/>
        <v>4076041.1968</v>
      </c>
      <c r="O17" s="106"/>
    </row>
    <row r="18" spans="1:15" s="107" customFormat="1" ht="15.95" customHeight="1" x14ac:dyDescent="0.2">
      <c r="A18" s="108" t="s">
        <v>472</v>
      </c>
      <c r="B18" s="111">
        <v>316523.64117999998</v>
      </c>
      <c r="C18" s="111">
        <v>302159.60136999999</v>
      </c>
      <c r="D18" s="111">
        <v>347125.67984</v>
      </c>
      <c r="E18" s="111">
        <v>363004.82526999997</v>
      </c>
      <c r="F18" s="111">
        <v>328973.54162999999</v>
      </c>
      <c r="G18" s="111">
        <v>354620.88639</v>
      </c>
      <c r="H18" s="111">
        <v>348796.77617999999</v>
      </c>
      <c r="I18" s="111">
        <v>345707.40165000001</v>
      </c>
      <c r="J18" s="111">
        <v>312621.59841999999</v>
      </c>
      <c r="K18" s="111">
        <v>365541.5747</v>
      </c>
      <c r="L18" s="111">
        <v>342348.74216999998</v>
      </c>
      <c r="M18" s="111">
        <v>348616.92800000001</v>
      </c>
      <c r="N18" s="110">
        <v>4076041.1968</v>
      </c>
      <c r="O18" s="106"/>
    </row>
    <row r="19" spans="1:15" s="115" customFormat="1" ht="15.95" customHeight="1" x14ac:dyDescent="0.25">
      <c r="A19" s="100" t="s">
        <v>146</v>
      </c>
      <c r="B19" s="112">
        <f t="shared" ref="B19:N19" si="4">B20+B24+B26</f>
        <v>8662974.0798700005</v>
      </c>
      <c r="C19" s="112">
        <f t="shared" si="4"/>
        <v>8524141.4645499997</v>
      </c>
      <c r="D19" s="112">
        <f t="shared" si="4"/>
        <v>9127231.76908</v>
      </c>
      <c r="E19" s="112">
        <f t="shared" si="4"/>
        <v>9712898.3225300014</v>
      </c>
      <c r="F19" s="112">
        <f t="shared" si="4"/>
        <v>8807634.3971199989</v>
      </c>
      <c r="G19" s="112">
        <f t="shared" si="4"/>
        <v>9651767.3035000004</v>
      </c>
      <c r="H19" s="112">
        <f t="shared" si="4"/>
        <v>8899577.3620800003</v>
      </c>
      <c r="I19" s="112">
        <f t="shared" si="4"/>
        <v>8631937.0921799988</v>
      </c>
      <c r="J19" s="112">
        <f t="shared" si="4"/>
        <v>8698104.2399300002</v>
      </c>
      <c r="K19" s="112">
        <f t="shared" si="4"/>
        <v>9877993.7189199999</v>
      </c>
      <c r="L19" s="112">
        <f t="shared" si="4"/>
        <v>9106233.098509999</v>
      </c>
      <c r="M19" s="112">
        <f t="shared" si="4"/>
        <v>9216115.8620400019</v>
      </c>
      <c r="N19" s="113">
        <f t="shared" si="4"/>
        <v>108916608.71031003</v>
      </c>
      <c r="O19" s="114"/>
    </row>
    <row r="20" spans="1:15" s="117" customFormat="1" ht="15.95" customHeight="1" x14ac:dyDescent="0.25">
      <c r="A20" s="103" t="s">
        <v>147</v>
      </c>
      <c r="B20" s="104">
        <f t="shared" ref="B20:N20" si="5">B21+B22+B23</f>
        <v>904624.5210200001</v>
      </c>
      <c r="C20" s="104">
        <f t="shared" si="5"/>
        <v>872272.69279</v>
      </c>
      <c r="D20" s="104">
        <f t="shared" si="5"/>
        <v>990464.03025999991</v>
      </c>
      <c r="E20" s="104">
        <f t="shared" si="5"/>
        <v>1048172.5806100001</v>
      </c>
      <c r="F20" s="104">
        <f t="shared" si="5"/>
        <v>939731.61760999996</v>
      </c>
      <c r="G20" s="104">
        <f t="shared" si="5"/>
        <v>987053.61435000005</v>
      </c>
      <c r="H20" s="104">
        <f t="shared" si="5"/>
        <v>895877.9667799999</v>
      </c>
      <c r="I20" s="104">
        <f t="shared" si="5"/>
        <v>942176.07789000007</v>
      </c>
      <c r="J20" s="104">
        <f t="shared" si="5"/>
        <v>932003.21982999996</v>
      </c>
      <c r="K20" s="104">
        <f t="shared" si="5"/>
        <v>1070211.3537999999</v>
      </c>
      <c r="L20" s="104">
        <f t="shared" si="5"/>
        <v>947656.16382000002</v>
      </c>
      <c r="M20" s="104">
        <f t="shared" si="5"/>
        <v>903204.04918999993</v>
      </c>
      <c r="N20" s="105">
        <f t="shared" si="5"/>
        <v>11433447.887950001</v>
      </c>
      <c r="O20" s="116"/>
    </row>
    <row r="21" spans="1:15" ht="15.95" customHeight="1" x14ac:dyDescent="0.2">
      <c r="A21" s="108" t="s">
        <v>473</v>
      </c>
      <c r="B21" s="109">
        <v>648202.18587000004</v>
      </c>
      <c r="C21" s="109">
        <v>609543.69042999996</v>
      </c>
      <c r="D21" s="109">
        <v>678526.04114999995</v>
      </c>
      <c r="E21" s="109">
        <v>724118.16070000001</v>
      </c>
      <c r="F21" s="109">
        <v>652417.44576999999</v>
      </c>
      <c r="G21" s="109">
        <v>678752.56004000001</v>
      </c>
      <c r="H21" s="109">
        <v>631018.84069999994</v>
      </c>
      <c r="I21" s="109">
        <v>639673.61889000004</v>
      </c>
      <c r="J21" s="109">
        <v>649502.82623000001</v>
      </c>
      <c r="K21" s="109">
        <v>754942.93206000002</v>
      </c>
      <c r="L21" s="109">
        <v>660333.33198000002</v>
      </c>
      <c r="M21" s="109">
        <v>628749.85193</v>
      </c>
      <c r="N21" s="110">
        <v>7955781.48575</v>
      </c>
      <c r="O21" s="94"/>
    </row>
    <row r="22" spans="1:15" ht="15.95" customHeight="1" x14ac:dyDescent="0.2">
      <c r="A22" s="108" t="s">
        <v>474</v>
      </c>
      <c r="B22" s="109">
        <v>112829.9941</v>
      </c>
      <c r="C22" s="109">
        <v>115694.82902999999</v>
      </c>
      <c r="D22" s="109">
        <v>144240.39254</v>
      </c>
      <c r="E22" s="109">
        <v>146077.59069000001</v>
      </c>
      <c r="F22" s="109">
        <v>117698.29527</v>
      </c>
      <c r="G22" s="109">
        <v>115520.92118999999</v>
      </c>
      <c r="H22" s="109">
        <v>118450.14998</v>
      </c>
      <c r="I22" s="109">
        <v>134028.56429000001</v>
      </c>
      <c r="J22" s="109">
        <v>117174.41707</v>
      </c>
      <c r="K22" s="109">
        <v>126487.39915</v>
      </c>
      <c r="L22" s="109">
        <v>111971.33643</v>
      </c>
      <c r="M22" s="109">
        <v>101494.66392000001</v>
      </c>
      <c r="N22" s="110">
        <v>1461668.55366</v>
      </c>
      <c r="O22" s="94"/>
    </row>
    <row r="23" spans="1:15" ht="15.95" customHeight="1" x14ac:dyDescent="0.2">
      <c r="A23" s="108" t="s">
        <v>475</v>
      </c>
      <c r="B23" s="109">
        <v>143592.34104999999</v>
      </c>
      <c r="C23" s="109">
        <v>147034.17332999999</v>
      </c>
      <c r="D23" s="109">
        <v>167697.59656999999</v>
      </c>
      <c r="E23" s="109">
        <v>177976.82922000001</v>
      </c>
      <c r="F23" s="109">
        <v>169615.87656999999</v>
      </c>
      <c r="G23" s="109">
        <v>192780.13312000001</v>
      </c>
      <c r="H23" s="109">
        <v>146408.9761</v>
      </c>
      <c r="I23" s="109">
        <v>168473.89470999999</v>
      </c>
      <c r="J23" s="109">
        <v>165325.97653000001</v>
      </c>
      <c r="K23" s="109">
        <v>188781.02259000001</v>
      </c>
      <c r="L23" s="109">
        <v>175351.49541</v>
      </c>
      <c r="M23" s="109">
        <v>172959.53333999999</v>
      </c>
      <c r="N23" s="110">
        <v>2015997.8485399999</v>
      </c>
      <c r="O23" s="94"/>
    </row>
    <row r="24" spans="1:15" s="117" customFormat="1" ht="15.95" customHeight="1" x14ac:dyDescent="0.25">
      <c r="A24" s="103" t="s">
        <v>151</v>
      </c>
      <c r="B24" s="104">
        <f t="shared" ref="B24:N24" si="6">B25</f>
        <v>1197774.95738</v>
      </c>
      <c r="C24" s="104">
        <f t="shared" si="6"/>
        <v>1176291.8132499999</v>
      </c>
      <c r="D24" s="104">
        <f t="shared" si="6"/>
        <v>1342908.21248</v>
      </c>
      <c r="E24" s="104">
        <f t="shared" si="6"/>
        <v>1439452.87549</v>
      </c>
      <c r="F24" s="104">
        <f t="shared" si="6"/>
        <v>1377754.1932900001</v>
      </c>
      <c r="G24" s="104">
        <f t="shared" si="6"/>
        <v>1417086.1868100001</v>
      </c>
      <c r="H24" s="104">
        <f t="shared" si="6"/>
        <v>1310600.5678600001</v>
      </c>
      <c r="I24" s="104">
        <f t="shared" si="6"/>
        <v>1185942.30501</v>
      </c>
      <c r="J24" s="104">
        <f t="shared" si="6"/>
        <v>1089168.8439199999</v>
      </c>
      <c r="K24" s="104">
        <f t="shared" si="6"/>
        <v>1305410.8475899999</v>
      </c>
      <c r="L24" s="104">
        <f t="shared" si="6"/>
        <v>1297048.0722099999</v>
      </c>
      <c r="M24" s="104">
        <f t="shared" si="6"/>
        <v>1263806.3257299999</v>
      </c>
      <c r="N24" s="105">
        <f t="shared" si="6"/>
        <v>15403245.201020001</v>
      </c>
      <c r="O24" s="116"/>
    </row>
    <row r="25" spans="1:15" s="117" customFormat="1" ht="15.95" customHeight="1" x14ac:dyDescent="0.2">
      <c r="A25" s="108" t="s">
        <v>476</v>
      </c>
      <c r="B25" s="111">
        <v>1197774.95738</v>
      </c>
      <c r="C25" s="111">
        <v>1176291.8132499999</v>
      </c>
      <c r="D25" s="111">
        <v>1342908.21248</v>
      </c>
      <c r="E25" s="111">
        <v>1439452.87549</v>
      </c>
      <c r="F25" s="111">
        <v>1377754.1932900001</v>
      </c>
      <c r="G25" s="111">
        <v>1417086.1868100001</v>
      </c>
      <c r="H25" s="111">
        <v>1310600.5678600001</v>
      </c>
      <c r="I25" s="111">
        <v>1185942.30501</v>
      </c>
      <c r="J25" s="111">
        <v>1089168.8439199999</v>
      </c>
      <c r="K25" s="111">
        <v>1305410.8475899999</v>
      </c>
      <c r="L25" s="111">
        <v>1297048.0722099999</v>
      </c>
      <c r="M25" s="111">
        <v>1263806.3257299999</v>
      </c>
      <c r="N25" s="110">
        <v>15403245.201020001</v>
      </c>
      <c r="O25" s="116"/>
    </row>
    <row r="26" spans="1:15" s="117" customFormat="1" ht="15.95" customHeight="1" x14ac:dyDescent="0.25">
      <c r="A26" s="103" t="s">
        <v>153</v>
      </c>
      <c r="B26" s="104">
        <f t="shared" ref="B26:N26" si="7">B27+B28+B29+B30+B31+B32+B33+B34+B35+B36+B37+B38</f>
        <v>6560574.6014700001</v>
      </c>
      <c r="C26" s="104">
        <f t="shared" si="7"/>
        <v>6475576.9585100003</v>
      </c>
      <c r="D26" s="104">
        <f t="shared" si="7"/>
        <v>6793859.5263400003</v>
      </c>
      <c r="E26" s="104">
        <f t="shared" si="7"/>
        <v>7225272.8664300004</v>
      </c>
      <c r="F26" s="104">
        <f t="shared" si="7"/>
        <v>6490148.5862199999</v>
      </c>
      <c r="G26" s="104">
        <f t="shared" si="7"/>
        <v>7247627.5023400011</v>
      </c>
      <c r="H26" s="104">
        <f t="shared" si="7"/>
        <v>6693098.8274400001</v>
      </c>
      <c r="I26" s="104">
        <f t="shared" si="7"/>
        <v>6503818.7092799991</v>
      </c>
      <c r="J26" s="104">
        <f t="shared" si="7"/>
        <v>6676932.1761799995</v>
      </c>
      <c r="K26" s="104">
        <f t="shared" si="7"/>
        <v>7502371.5175300008</v>
      </c>
      <c r="L26" s="104">
        <f t="shared" si="7"/>
        <v>6861528.8624799997</v>
      </c>
      <c r="M26" s="104">
        <f t="shared" si="7"/>
        <v>7049105.4871200016</v>
      </c>
      <c r="N26" s="105">
        <f t="shared" si="7"/>
        <v>82079915.621340021</v>
      </c>
      <c r="O26" s="116"/>
    </row>
    <row r="27" spans="1:15" ht="15.95" customHeight="1" x14ac:dyDescent="0.2">
      <c r="A27" s="108" t="s">
        <v>477</v>
      </c>
      <c r="B27" s="109">
        <v>1383371.6524100001</v>
      </c>
      <c r="C27" s="109">
        <v>1264233.20872</v>
      </c>
      <c r="D27" s="109">
        <v>1324663.57556</v>
      </c>
      <c r="E27" s="109">
        <v>1384804.02308</v>
      </c>
      <c r="F27" s="109">
        <v>1342610.77614</v>
      </c>
      <c r="G27" s="109">
        <v>1456404.9400899999</v>
      </c>
      <c r="H27" s="109">
        <v>1490366.65026</v>
      </c>
      <c r="I27" s="109">
        <v>1541745.73547</v>
      </c>
      <c r="J27" s="109">
        <v>1387828.4404</v>
      </c>
      <c r="K27" s="109">
        <v>1590112.17356</v>
      </c>
      <c r="L27" s="109">
        <v>1406625.0345999999</v>
      </c>
      <c r="M27" s="109">
        <v>1391887.32996</v>
      </c>
      <c r="N27" s="110">
        <v>16964653.54025</v>
      </c>
      <c r="O27" s="94"/>
    </row>
    <row r="28" spans="1:15" ht="15.95" customHeight="1" x14ac:dyDescent="0.2">
      <c r="A28" s="108" t="s">
        <v>478</v>
      </c>
      <c r="B28" s="109">
        <v>1728185.6380799999</v>
      </c>
      <c r="C28" s="109">
        <v>1703300.46444</v>
      </c>
      <c r="D28" s="109">
        <v>1770463.3491799999</v>
      </c>
      <c r="E28" s="109">
        <v>1835673.80923</v>
      </c>
      <c r="F28" s="109">
        <v>1480134.6584600001</v>
      </c>
      <c r="G28" s="109">
        <v>1969989.7416900001</v>
      </c>
      <c r="H28" s="109">
        <v>1642027.5529400001</v>
      </c>
      <c r="I28" s="109">
        <v>1361432.7691800001</v>
      </c>
      <c r="J28" s="109">
        <v>1872705.3656599999</v>
      </c>
      <c r="K28" s="109">
        <v>2024854.77046</v>
      </c>
      <c r="L28" s="109">
        <v>1916578.8597299999</v>
      </c>
      <c r="M28" s="109">
        <v>1848008.0399100001</v>
      </c>
      <c r="N28" s="110">
        <v>21153355.018959999</v>
      </c>
      <c r="O28" s="94"/>
    </row>
    <row r="29" spans="1:15" ht="15.95" customHeight="1" x14ac:dyDescent="0.2">
      <c r="A29" s="108" t="s">
        <v>479</v>
      </c>
      <c r="B29" s="109">
        <v>43975.630740000001</v>
      </c>
      <c r="C29" s="109">
        <v>77870.873619999998</v>
      </c>
      <c r="D29" s="109">
        <v>46982.886599999998</v>
      </c>
      <c r="E29" s="109">
        <v>103764.36032000001</v>
      </c>
      <c r="F29" s="109">
        <v>116960.59392</v>
      </c>
      <c r="G29" s="109">
        <v>53595.19154</v>
      </c>
      <c r="H29" s="109">
        <v>148862.53343000001</v>
      </c>
      <c r="I29" s="109">
        <v>123107.68345</v>
      </c>
      <c r="J29" s="109">
        <v>75751.284390000001</v>
      </c>
      <c r="K29" s="109">
        <v>75632.592009999993</v>
      </c>
      <c r="L29" s="109">
        <v>102000.23428</v>
      </c>
      <c r="M29" s="109">
        <v>61359.293839999998</v>
      </c>
      <c r="N29" s="110">
        <v>1029863.15814</v>
      </c>
      <c r="O29" s="94"/>
    </row>
    <row r="30" spans="1:15" ht="15.95" customHeight="1" x14ac:dyDescent="0.2">
      <c r="A30" s="108" t="s">
        <v>480</v>
      </c>
      <c r="B30" s="109">
        <v>732034.20849999995</v>
      </c>
      <c r="C30" s="109">
        <v>830881.90549000003</v>
      </c>
      <c r="D30" s="109">
        <v>838376.19932999997</v>
      </c>
      <c r="E30" s="109">
        <v>881106.12072999997</v>
      </c>
      <c r="F30" s="109">
        <v>826109.51858000003</v>
      </c>
      <c r="G30" s="109">
        <v>961652.74899999995</v>
      </c>
      <c r="H30" s="109">
        <v>816202.09294</v>
      </c>
      <c r="I30" s="109">
        <v>831547.34134000004</v>
      </c>
      <c r="J30" s="109">
        <v>854573.19810000004</v>
      </c>
      <c r="K30" s="109">
        <v>1041305.38749</v>
      </c>
      <c r="L30" s="109">
        <v>928169.43417999998</v>
      </c>
      <c r="M30" s="109">
        <v>937188.28679000004</v>
      </c>
      <c r="N30" s="110">
        <v>10479146.442469999</v>
      </c>
      <c r="O30" s="94"/>
    </row>
    <row r="31" spans="1:15" ht="15.95" customHeight="1" x14ac:dyDescent="0.2">
      <c r="A31" s="108" t="s">
        <v>481</v>
      </c>
      <c r="B31" s="109">
        <v>465746.14145</v>
      </c>
      <c r="C31" s="109">
        <v>432354.75325000001</v>
      </c>
      <c r="D31" s="109">
        <v>450342.50517999998</v>
      </c>
      <c r="E31" s="109">
        <v>492683.55186000001</v>
      </c>
      <c r="F31" s="109">
        <v>411908.47483999998</v>
      </c>
      <c r="G31" s="109">
        <v>470042.16327999998</v>
      </c>
      <c r="H31" s="109">
        <v>482793.79350999999</v>
      </c>
      <c r="I31" s="109">
        <v>434338.90234999999</v>
      </c>
      <c r="J31" s="109">
        <v>438545.24878000002</v>
      </c>
      <c r="K31" s="109">
        <v>456984.99343999999</v>
      </c>
      <c r="L31" s="109">
        <v>486913.51578999998</v>
      </c>
      <c r="M31" s="109">
        <v>504141.85359000001</v>
      </c>
      <c r="N31" s="110">
        <v>5526795.8973200005</v>
      </c>
      <c r="O31" s="94"/>
    </row>
    <row r="32" spans="1:15" ht="15.95" customHeight="1" x14ac:dyDescent="0.2">
      <c r="A32" s="108" t="s">
        <v>482</v>
      </c>
      <c r="B32" s="109">
        <v>487407.43296000001</v>
      </c>
      <c r="C32" s="109">
        <v>472961.28506999998</v>
      </c>
      <c r="D32" s="109">
        <v>531386.10343000002</v>
      </c>
      <c r="E32" s="109">
        <v>573363.50586000003</v>
      </c>
      <c r="F32" s="109">
        <v>518542.75578000001</v>
      </c>
      <c r="G32" s="109">
        <v>543294.12916999997</v>
      </c>
      <c r="H32" s="109">
        <v>527585.33785000001</v>
      </c>
      <c r="I32" s="109">
        <v>515071.46354999999</v>
      </c>
      <c r="J32" s="109">
        <v>481370.92991000001</v>
      </c>
      <c r="K32" s="109">
        <v>569515.17590999999</v>
      </c>
      <c r="L32" s="109">
        <v>504942.78414</v>
      </c>
      <c r="M32" s="109">
        <v>506538.87403000001</v>
      </c>
      <c r="N32" s="110">
        <v>6231979.7776600001</v>
      </c>
      <c r="O32" s="94"/>
    </row>
    <row r="33" spans="1:15" ht="15.95" customHeight="1" x14ac:dyDescent="0.2">
      <c r="A33" s="108" t="s">
        <v>483</v>
      </c>
      <c r="B33" s="109">
        <v>851959.67770999996</v>
      </c>
      <c r="C33" s="109">
        <v>937971.25488999998</v>
      </c>
      <c r="D33" s="109">
        <v>954845.98077000002</v>
      </c>
      <c r="E33" s="109">
        <v>974772.68414000003</v>
      </c>
      <c r="F33" s="109">
        <v>790369.94894999999</v>
      </c>
      <c r="G33" s="109">
        <v>830133.93775000004</v>
      </c>
      <c r="H33" s="109">
        <v>799546.81232999999</v>
      </c>
      <c r="I33" s="109">
        <v>793996.01982000005</v>
      </c>
      <c r="J33" s="109">
        <v>759086.87361000001</v>
      </c>
      <c r="K33" s="109">
        <v>767571.98484000005</v>
      </c>
      <c r="L33" s="109">
        <v>661691.97291999997</v>
      </c>
      <c r="M33" s="109">
        <v>763006.37722000002</v>
      </c>
      <c r="N33" s="110">
        <v>9884953.5249499995</v>
      </c>
      <c r="O33" s="94"/>
    </row>
    <row r="34" spans="1:15" ht="15.95" customHeight="1" x14ac:dyDescent="0.2">
      <c r="A34" s="108" t="s">
        <v>484</v>
      </c>
      <c r="B34" s="109">
        <v>201065.27963</v>
      </c>
      <c r="C34" s="109">
        <v>214534.20812</v>
      </c>
      <c r="D34" s="109">
        <v>255249.54118</v>
      </c>
      <c r="E34" s="109">
        <v>264049.80089999997</v>
      </c>
      <c r="F34" s="109">
        <v>243057.15079000001</v>
      </c>
      <c r="G34" s="109">
        <v>238475.55864</v>
      </c>
      <c r="H34" s="109">
        <v>230374.45139</v>
      </c>
      <c r="I34" s="109">
        <v>220668.06219999999</v>
      </c>
      <c r="J34" s="109">
        <v>213317.70804</v>
      </c>
      <c r="K34" s="109">
        <v>238619.32336000001</v>
      </c>
      <c r="L34" s="109">
        <v>215081.35451</v>
      </c>
      <c r="M34" s="109">
        <v>222060.29686</v>
      </c>
      <c r="N34" s="110">
        <v>2756552.7356199999</v>
      </c>
      <c r="O34" s="94"/>
    </row>
    <row r="35" spans="1:15" ht="15.95" customHeight="1" x14ac:dyDescent="0.2">
      <c r="A35" s="108" t="s">
        <v>485</v>
      </c>
      <c r="B35" s="109">
        <v>286935.63050000003</v>
      </c>
      <c r="C35" s="109">
        <v>143501.89407000001</v>
      </c>
      <c r="D35" s="109">
        <v>159543.97740999999</v>
      </c>
      <c r="E35" s="109">
        <v>248200.71793000001</v>
      </c>
      <c r="F35" s="109">
        <v>344007.19764999999</v>
      </c>
      <c r="G35" s="109">
        <v>232805.07539000001</v>
      </c>
      <c r="H35" s="109">
        <v>149027.33434</v>
      </c>
      <c r="I35" s="109">
        <v>245792.11532000001</v>
      </c>
      <c r="J35" s="109">
        <v>148602.62492999999</v>
      </c>
      <c r="K35" s="109">
        <v>269727.12851000001</v>
      </c>
      <c r="L35" s="109">
        <v>206018.41699</v>
      </c>
      <c r="M35" s="109">
        <v>214093.83416</v>
      </c>
      <c r="N35" s="110">
        <v>2648255.9471999998</v>
      </c>
      <c r="O35" s="94"/>
    </row>
    <row r="36" spans="1:15" s="115" customFormat="1" ht="15.95" customHeight="1" x14ac:dyDescent="0.2">
      <c r="A36" s="108" t="s">
        <v>486</v>
      </c>
      <c r="B36" s="109">
        <v>99405.476550000007</v>
      </c>
      <c r="C36" s="109">
        <v>97020.904750000002</v>
      </c>
      <c r="D36" s="109">
        <v>136118.54362000001</v>
      </c>
      <c r="E36" s="109">
        <v>127832.47478</v>
      </c>
      <c r="F36" s="109">
        <v>110824.95748</v>
      </c>
      <c r="G36" s="109">
        <v>159703.81526999999</v>
      </c>
      <c r="H36" s="109">
        <v>97948.048179999998</v>
      </c>
      <c r="I36" s="109">
        <v>142957.12294</v>
      </c>
      <c r="J36" s="109">
        <v>162037.93732</v>
      </c>
      <c r="K36" s="109">
        <v>129552.53593</v>
      </c>
      <c r="L36" s="109">
        <v>108311.90581</v>
      </c>
      <c r="M36" s="109">
        <v>282455.27565000003</v>
      </c>
      <c r="N36" s="110">
        <v>1654168.9982799999</v>
      </c>
      <c r="O36" s="114"/>
    </row>
    <row r="37" spans="1:15" s="115" customFormat="1" ht="15.95" customHeight="1" x14ac:dyDescent="0.2">
      <c r="A37" s="108" t="s">
        <v>487</v>
      </c>
      <c r="B37" s="109">
        <v>274713.80115999997</v>
      </c>
      <c r="C37" s="109">
        <v>295461.82744999998</v>
      </c>
      <c r="D37" s="109">
        <v>315256.79775999999</v>
      </c>
      <c r="E37" s="109">
        <v>327423.73417000001</v>
      </c>
      <c r="F37" s="109">
        <v>295735.63271999999</v>
      </c>
      <c r="G37" s="109">
        <v>321366.19692000002</v>
      </c>
      <c r="H37" s="109">
        <v>301173.61589000002</v>
      </c>
      <c r="I37" s="109">
        <v>285616.95376</v>
      </c>
      <c r="J37" s="109">
        <v>275374.34836</v>
      </c>
      <c r="K37" s="109">
        <v>332991.37738000002</v>
      </c>
      <c r="L37" s="109">
        <v>314720.35871</v>
      </c>
      <c r="M37" s="109">
        <v>309038.90048000001</v>
      </c>
      <c r="N37" s="110">
        <v>3648873.54476</v>
      </c>
      <c r="O37" s="114"/>
    </row>
    <row r="38" spans="1:15" s="115" customFormat="1" ht="15.95" customHeight="1" x14ac:dyDescent="0.2">
      <c r="A38" s="108" t="s">
        <v>488</v>
      </c>
      <c r="B38" s="109">
        <v>5774.0317800000003</v>
      </c>
      <c r="C38" s="109">
        <v>5484.3786399999999</v>
      </c>
      <c r="D38" s="109">
        <v>10630.06632</v>
      </c>
      <c r="E38" s="109">
        <v>11598.083430000001</v>
      </c>
      <c r="F38" s="109">
        <v>9886.9209100000007</v>
      </c>
      <c r="G38" s="109">
        <v>10164.0036</v>
      </c>
      <c r="H38" s="109">
        <v>7190.6043799999998</v>
      </c>
      <c r="I38" s="109">
        <v>7544.5398999999998</v>
      </c>
      <c r="J38" s="109">
        <v>7738.2166800000005</v>
      </c>
      <c r="K38" s="109">
        <v>5504.0746399999998</v>
      </c>
      <c r="L38" s="109">
        <v>10474.990820000001</v>
      </c>
      <c r="M38" s="109">
        <v>9327.1246300000003</v>
      </c>
      <c r="N38" s="110">
        <v>101317.03573</v>
      </c>
      <c r="O38" s="114"/>
    </row>
    <row r="39" spans="1:15" s="115" customFormat="1" ht="15.95" customHeight="1" x14ac:dyDescent="0.25">
      <c r="A39" s="118" t="s">
        <v>164</v>
      </c>
      <c r="B39" s="119">
        <f t="shared" ref="B39:N39" si="8">B41</f>
        <v>275911.10003999999</v>
      </c>
      <c r="C39" s="119">
        <f t="shared" si="8"/>
        <v>281267.10907000001</v>
      </c>
      <c r="D39" s="119">
        <f t="shared" si="8"/>
        <v>275414.29852999997</v>
      </c>
      <c r="E39" s="119">
        <f t="shared" si="8"/>
        <v>348218.35579</v>
      </c>
      <c r="F39" s="119">
        <f t="shared" si="8"/>
        <v>405300.42806000001</v>
      </c>
      <c r="G39" s="119">
        <f t="shared" si="8"/>
        <v>393588.31073999999</v>
      </c>
      <c r="H39" s="119">
        <f t="shared" si="8"/>
        <v>373662.58630000002</v>
      </c>
      <c r="I39" s="119">
        <f t="shared" si="8"/>
        <v>343511.67865999998</v>
      </c>
      <c r="J39" s="119">
        <f t="shared" si="8"/>
        <v>285544.34029999998</v>
      </c>
      <c r="K39" s="119">
        <f t="shared" si="8"/>
        <v>315956.71828999999</v>
      </c>
      <c r="L39" s="119">
        <f t="shared" si="8"/>
        <v>292754.36689</v>
      </c>
      <c r="M39" s="119">
        <f t="shared" si="8"/>
        <v>309172.76198000001</v>
      </c>
      <c r="N39" s="120">
        <f t="shared" si="8"/>
        <v>3900302.0546499998</v>
      </c>
      <c r="O39" s="114"/>
    </row>
    <row r="40" spans="1:15" s="115" customFormat="1" ht="15.95" customHeight="1" x14ac:dyDescent="0.25">
      <c r="A40" s="103" t="s">
        <v>165</v>
      </c>
      <c r="B40" s="104">
        <f t="shared" ref="B40:N40" si="9">B41</f>
        <v>275911.10003999999</v>
      </c>
      <c r="C40" s="104">
        <f t="shared" si="9"/>
        <v>281267.10907000001</v>
      </c>
      <c r="D40" s="104">
        <f t="shared" si="9"/>
        <v>275414.29852999997</v>
      </c>
      <c r="E40" s="104">
        <f t="shared" si="9"/>
        <v>348218.35579</v>
      </c>
      <c r="F40" s="104">
        <f t="shared" si="9"/>
        <v>405300.42806000001</v>
      </c>
      <c r="G40" s="104">
        <f t="shared" si="9"/>
        <v>393588.31073999999</v>
      </c>
      <c r="H40" s="104">
        <f t="shared" si="9"/>
        <v>373662.58630000002</v>
      </c>
      <c r="I40" s="104">
        <f t="shared" si="9"/>
        <v>343511.67865999998</v>
      </c>
      <c r="J40" s="104">
        <f t="shared" si="9"/>
        <v>285544.34029999998</v>
      </c>
      <c r="K40" s="104">
        <f t="shared" si="9"/>
        <v>315956.71828999999</v>
      </c>
      <c r="L40" s="104">
        <f t="shared" si="9"/>
        <v>292754.36689</v>
      </c>
      <c r="M40" s="104">
        <f t="shared" si="9"/>
        <v>309172.76198000001</v>
      </c>
      <c r="N40" s="105">
        <f t="shared" si="9"/>
        <v>3900302.0546499998</v>
      </c>
      <c r="O40" s="114"/>
    </row>
    <row r="41" spans="1:15" s="115" customFormat="1" ht="15.95" customHeight="1" thickBot="1" x14ac:dyDescent="0.3">
      <c r="A41" s="108" t="s">
        <v>489</v>
      </c>
      <c r="B41" s="109">
        <v>275911.10003999999</v>
      </c>
      <c r="C41" s="109">
        <v>281267.10907000001</v>
      </c>
      <c r="D41" s="109">
        <v>275414.29852999997</v>
      </c>
      <c r="E41" s="109">
        <v>348218.35579</v>
      </c>
      <c r="F41" s="109">
        <v>405300.42806000001</v>
      </c>
      <c r="G41" s="109">
        <v>393588.31073999999</v>
      </c>
      <c r="H41" s="109">
        <v>373662.58630000002</v>
      </c>
      <c r="I41" s="109">
        <v>343511.67865999998</v>
      </c>
      <c r="J41" s="109">
        <v>285544.34029999998</v>
      </c>
      <c r="K41" s="109">
        <v>315956.71828999999</v>
      </c>
      <c r="L41" s="109">
        <v>292754.36689</v>
      </c>
      <c r="M41" s="109">
        <v>309172.76198000001</v>
      </c>
      <c r="N41" s="121">
        <v>3900302.0546499998</v>
      </c>
      <c r="O41" s="114"/>
    </row>
    <row r="42" spans="1:15" s="125" customFormat="1" ht="15.95" customHeight="1" thickBot="1" x14ac:dyDescent="0.3">
      <c r="A42" s="122" t="s">
        <v>167</v>
      </c>
      <c r="B42" s="123">
        <f t="shared" ref="B42:N42" si="10">B5+B19+B39</f>
        <v>10756831.40315</v>
      </c>
      <c r="C42" s="123">
        <f t="shared" si="10"/>
        <v>10461902.233059999</v>
      </c>
      <c r="D42" s="123">
        <f t="shared" si="10"/>
        <v>11173713.739109999</v>
      </c>
      <c r="E42" s="123">
        <f t="shared" si="10"/>
        <v>11769938.696520003</v>
      </c>
      <c r="F42" s="123">
        <f t="shared" si="10"/>
        <v>10782615.61881</v>
      </c>
      <c r="G42" s="123">
        <f t="shared" si="10"/>
        <v>11657327.495209999</v>
      </c>
      <c r="H42" s="123">
        <f t="shared" si="10"/>
        <v>10803941.053000001</v>
      </c>
      <c r="I42" s="123">
        <f t="shared" si="10"/>
        <v>10446080.942669999</v>
      </c>
      <c r="J42" s="123">
        <f t="shared" si="10"/>
        <v>10539850.955469999</v>
      </c>
      <c r="K42" s="123">
        <f t="shared" si="10"/>
        <v>12302928.10519</v>
      </c>
      <c r="L42" s="123">
        <f t="shared" si="10"/>
        <v>11400463.33</v>
      </c>
      <c r="M42" s="123">
        <f t="shared" si="10"/>
        <v>11509807.033900002</v>
      </c>
      <c r="N42" s="123">
        <f t="shared" si="10"/>
        <v>133605400.60609002</v>
      </c>
      <c r="O42" s="124"/>
    </row>
    <row r="43" spans="1:15" ht="14.1" customHeight="1" x14ac:dyDescent="0.2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94"/>
    </row>
    <row r="44" spans="1:15" ht="14.1" customHeight="1" x14ac:dyDescent="0.3">
      <c r="A44" s="128"/>
      <c r="C44" s="127"/>
      <c r="D44" s="127"/>
      <c r="E44" s="127"/>
      <c r="F44" s="127"/>
      <c r="G44" s="127"/>
      <c r="H44" s="127"/>
      <c r="I44" s="91"/>
      <c r="J44" s="91"/>
      <c r="K44" s="91"/>
      <c r="L44" s="91"/>
      <c r="M44" s="91"/>
      <c r="N44" s="91"/>
      <c r="O44" s="127"/>
    </row>
    <row r="45" spans="1:15" ht="32.25" customHeight="1" x14ac:dyDescent="0.3">
      <c r="A45" s="130"/>
      <c r="B45" s="131"/>
      <c r="C45" s="132"/>
      <c r="D45" s="132"/>
      <c r="E45" s="132"/>
      <c r="F45" s="132"/>
      <c r="G45" s="132"/>
      <c r="H45" s="132"/>
      <c r="I45" s="132"/>
      <c r="J45" s="91"/>
      <c r="K45" s="91"/>
      <c r="L45" s="91"/>
      <c r="M45" s="91"/>
      <c r="N45" s="133"/>
      <c r="O45" s="134"/>
    </row>
    <row r="46" spans="1:15" ht="14.1" customHeight="1" x14ac:dyDescent="0.2">
      <c r="C46" s="127"/>
      <c r="D46" s="127"/>
      <c r="E46" s="127"/>
      <c r="F46" s="127"/>
      <c r="G46" s="127"/>
      <c r="H46" s="127"/>
      <c r="I46" s="91"/>
      <c r="J46" s="91"/>
      <c r="K46" s="91"/>
      <c r="L46" s="91"/>
      <c r="M46" s="91"/>
      <c r="N46" s="91"/>
      <c r="O46" s="127"/>
    </row>
    <row r="47" spans="1:15" ht="14.1" customHeight="1" x14ac:dyDescent="0.2">
      <c r="C47" s="127"/>
      <c r="D47" s="127"/>
      <c r="E47" s="127"/>
      <c r="F47" s="127"/>
      <c r="G47" s="127"/>
      <c r="H47" s="127"/>
      <c r="I47" s="91"/>
      <c r="J47" s="91"/>
      <c r="K47" s="91"/>
      <c r="L47" s="91"/>
      <c r="M47" s="91"/>
      <c r="N47" s="91"/>
      <c r="O47" s="127"/>
    </row>
    <row r="48" spans="1:15" ht="14.1" customHeight="1" x14ac:dyDescent="0.2">
      <c r="C48" s="127"/>
      <c r="D48" s="127"/>
      <c r="E48" s="127"/>
      <c r="F48" s="127"/>
      <c r="G48" s="127"/>
      <c r="H48" s="127"/>
      <c r="I48" s="91"/>
      <c r="J48" s="91"/>
      <c r="K48" s="91"/>
      <c r="L48" s="91"/>
      <c r="M48" s="91"/>
      <c r="N48" s="91"/>
      <c r="O48" s="127"/>
    </row>
    <row r="49" spans="1:15" ht="14.1" customHeight="1" x14ac:dyDescent="0.25">
      <c r="A49" s="135" t="s">
        <v>170</v>
      </c>
      <c r="B49" s="135"/>
      <c r="C49" s="127"/>
      <c r="D49" s="127"/>
      <c r="E49" s="127"/>
      <c r="F49" s="127"/>
      <c r="G49" s="127"/>
      <c r="H49" s="127"/>
      <c r="I49" s="91"/>
      <c r="J49" s="91"/>
      <c r="K49" s="91"/>
      <c r="L49" s="91"/>
      <c r="M49" s="91"/>
      <c r="N49" s="91"/>
      <c r="O49" s="127"/>
    </row>
    <row r="50" spans="1:15" ht="14.1" customHeight="1" x14ac:dyDescent="0.25">
      <c r="A50" s="135"/>
      <c r="B50" s="135"/>
      <c r="C50" s="127"/>
      <c r="D50" s="127"/>
      <c r="E50" s="127"/>
      <c r="F50" s="127"/>
      <c r="G50" s="127"/>
      <c r="H50" s="127"/>
      <c r="I50" s="91"/>
      <c r="J50" s="91"/>
      <c r="K50" s="91"/>
      <c r="L50" s="91"/>
      <c r="M50" s="91"/>
      <c r="N50" s="91"/>
      <c r="O50" s="127"/>
    </row>
    <row r="51" spans="1:15" ht="17.100000000000001" customHeight="1" x14ac:dyDescent="0.25">
      <c r="A51" s="136" t="s">
        <v>132</v>
      </c>
      <c r="B51" s="137"/>
      <c r="C51" s="127"/>
      <c r="D51" s="127"/>
      <c r="E51" s="127"/>
      <c r="F51" s="127"/>
      <c r="G51" s="127"/>
      <c r="H51" s="127"/>
      <c r="I51" s="91"/>
      <c r="J51" s="91"/>
      <c r="K51" s="91"/>
      <c r="L51" s="91"/>
      <c r="M51" s="91"/>
      <c r="N51" s="91"/>
      <c r="O51" s="127"/>
    </row>
    <row r="52" spans="1:15" ht="17.100000000000001" customHeight="1" x14ac:dyDescent="0.25">
      <c r="A52" s="136" t="s">
        <v>133</v>
      </c>
      <c r="B52" s="137"/>
      <c r="C52" s="127"/>
      <c r="D52" s="127"/>
      <c r="E52" s="127"/>
      <c r="F52" s="127"/>
      <c r="G52" s="127"/>
      <c r="H52" s="127"/>
      <c r="I52" s="91"/>
      <c r="J52" s="91"/>
      <c r="K52" s="91"/>
      <c r="L52" s="91"/>
      <c r="M52" s="91"/>
      <c r="N52" s="91"/>
      <c r="O52" s="127"/>
    </row>
    <row r="53" spans="1:15" ht="17.100000000000001" customHeight="1" x14ac:dyDescent="0.25">
      <c r="A53" s="138" t="s">
        <v>134</v>
      </c>
      <c r="B53" s="137" t="s">
        <v>171</v>
      </c>
      <c r="C53" s="127"/>
      <c r="D53" s="127"/>
      <c r="E53" s="127"/>
      <c r="F53" s="127"/>
      <c r="G53" s="127"/>
      <c r="H53" s="127"/>
      <c r="I53" s="91"/>
      <c r="J53" s="91"/>
      <c r="K53" s="91"/>
      <c r="L53" s="91"/>
      <c r="M53" s="91"/>
      <c r="N53" s="91"/>
      <c r="O53" s="127"/>
    </row>
    <row r="54" spans="1:15" ht="17.100000000000001" customHeight="1" x14ac:dyDescent="0.25">
      <c r="A54" s="138" t="s">
        <v>135</v>
      </c>
      <c r="B54" s="137" t="s">
        <v>172</v>
      </c>
      <c r="C54" s="127"/>
      <c r="D54" s="127"/>
      <c r="E54" s="127"/>
      <c r="F54" s="127"/>
      <c r="G54" s="127"/>
      <c r="H54" s="127"/>
      <c r="I54" s="91"/>
      <c r="J54" s="91"/>
      <c r="K54" s="91"/>
      <c r="L54" s="91"/>
      <c r="M54" s="91"/>
      <c r="N54" s="91"/>
      <c r="O54" s="127"/>
    </row>
    <row r="55" spans="1:15" ht="17.100000000000001" customHeight="1" x14ac:dyDescent="0.25">
      <c r="A55" s="138" t="s">
        <v>136</v>
      </c>
      <c r="B55" s="137" t="s">
        <v>173</v>
      </c>
      <c r="C55" s="127"/>
      <c r="D55" s="127"/>
      <c r="E55" s="127"/>
      <c r="F55" s="127"/>
      <c r="G55" s="127"/>
      <c r="H55" s="127"/>
      <c r="I55" s="91"/>
      <c r="J55" s="91"/>
      <c r="K55" s="91"/>
      <c r="L55" s="91"/>
      <c r="M55" s="91"/>
      <c r="N55" s="91"/>
      <c r="O55" s="127"/>
    </row>
    <row r="56" spans="1:15" ht="17.100000000000001" customHeight="1" x14ac:dyDescent="0.25">
      <c r="A56" s="138" t="s">
        <v>137</v>
      </c>
      <c r="B56" s="137" t="s">
        <v>174</v>
      </c>
      <c r="C56" s="127"/>
      <c r="D56" s="127"/>
      <c r="E56" s="127"/>
      <c r="F56" s="127"/>
      <c r="G56" s="127"/>
      <c r="H56" s="127"/>
      <c r="I56" s="91"/>
      <c r="J56" s="91"/>
      <c r="K56" s="91"/>
      <c r="L56" s="91"/>
      <c r="M56" s="91"/>
      <c r="N56" s="91"/>
      <c r="O56" s="127"/>
    </row>
    <row r="57" spans="1:15" ht="17.100000000000001" customHeight="1" x14ac:dyDescent="0.25">
      <c r="A57" s="139" t="s">
        <v>138</v>
      </c>
      <c r="B57" s="137" t="s">
        <v>175</v>
      </c>
      <c r="C57" s="127"/>
      <c r="D57" s="127"/>
      <c r="E57" s="127"/>
      <c r="F57" s="127"/>
      <c r="G57" s="127"/>
      <c r="H57" s="127"/>
      <c r="I57" s="91"/>
      <c r="J57" s="91"/>
      <c r="K57" s="91"/>
      <c r="L57" s="91"/>
      <c r="M57" s="91"/>
      <c r="N57" s="91"/>
      <c r="O57" s="127"/>
    </row>
    <row r="58" spans="1:15" ht="17.100000000000001" customHeight="1" x14ac:dyDescent="0.25">
      <c r="A58" s="140" t="s">
        <v>139</v>
      </c>
      <c r="B58" s="137" t="s">
        <v>176</v>
      </c>
      <c r="C58" s="127"/>
      <c r="D58" s="127"/>
      <c r="E58" s="127"/>
      <c r="F58" s="127"/>
      <c r="G58" s="127"/>
      <c r="H58" s="127"/>
      <c r="I58" s="91"/>
      <c r="J58" s="91"/>
      <c r="K58" s="91"/>
      <c r="L58" s="91"/>
      <c r="M58" s="91"/>
      <c r="N58" s="91"/>
      <c r="O58" s="127"/>
    </row>
    <row r="59" spans="1:15" ht="17.100000000000001" customHeight="1" x14ac:dyDescent="0.25">
      <c r="A59" s="138" t="s">
        <v>140</v>
      </c>
      <c r="B59" s="137" t="s">
        <v>177</v>
      </c>
      <c r="C59" s="127"/>
      <c r="D59" s="127"/>
      <c r="E59" s="127"/>
      <c r="F59" s="127"/>
      <c r="G59" s="127"/>
      <c r="H59" s="127"/>
      <c r="I59" s="91"/>
      <c r="J59" s="91"/>
      <c r="K59" s="91"/>
      <c r="L59" s="91"/>
      <c r="M59" s="91"/>
      <c r="N59" s="91"/>
      <c r="O59" s="127"/>
    </row>
    <row r="60" spans="1:15" ht="17.100000000000001" customHeight="1" x14ac:dyDescent="0.25">
      <c r="A60" s="140" t="s">
        <v>141</v>
      </c>
      <c r="B60" s="137" t="s">
        <v>178</v>
      </c>
      <c r="C60" s="127"/>
      <c r="D60" s="127"/>
      <c r="E60" s="127"/>
      <c r="F60" s="127"/>
      <c r="G60" s="127"/>
      <c r="H60" s="127"/>
      <c r="I60" s="91"/>
      <c r="J60" s="91"/>
      <c r="K60" s="91"/>
      <c r="L60" s="91"/>
      <c r="M60" s="91"/>
      <c r="N60" s="91"/>
      <c r="O60" s="127"/>
    </row>
    <row r="61" spans="1:15" ht="17.100000000000001" customHeight="1" x14ac:dyDescent="0.25">
      <c r="A61" s="136" t="s">
        <v>142</v>
      </c>
      <c r="B61" s="137"/>
      <c r="C61" s="127"/>
      <c r="D61" s="127"/>
      <c r="E61" s="127"/>
      <c r="F61" s="127"/>
      <c r="G61" s="127"/>
      <c r="H61" s="127"/>
      <c r="I61" s="91"/>
      <c r="J61" s="91"/>
      <c r="K61" s="91"/>
      <c r="L61" s="91"/>
      <c r="M61" s="91"/>
      <c r="N61" s="91"/>
      <c r="O61" s="127"/>
    </row>
    <row r="62" spans="1:15" ht="17.100000000000001" customHeight="1" x14ac:dyDescent="0.25">
      <c r="A62" s="140" t="s">
        <v>143</v>
      </c>
      <c r="B62" s="137" t="s">
        <v>179</v>
      </c>
      <c r="C62" s="127"/>
      <c r="D62" s="127"/>
      <c r="E62" s="127"/>
      <c r="F62" s="127"/>
      <c r="G62" s="127"/>
      <c r="H62" s="127"/>
      <c r="I62" s="91"/>
      <c r="J62" s="91"/>
      <c r="K62" s="91"/>
      <c r="L62" s="91"/>
      <c r="M62" s="91"/>
      <c r="N62" s="91"/>
      <c r="O62" s="127"/>
    </row>
    <row r="63" spans="1:15" ht="17.100000000000001" customHeight="1" x14ac:dyDescent="0.25">
      <c r="A63" s="141" t="s">
        <v>144</v>
      </c>
      <c r="B63" s="137"/>
      <c r="C63" s="127"/>
      <c r="D63" s="127"/>
      <c r="E63" s="127"/>
      <c r="F63" s="127"/>
      <c r="G63" s="127"/>
      <c r="H63" s="127"/>
      <c r="I63" s="91"/>
      <c r="J63" s="91"/>
      <c r="K63" s="91"/>
      <c r="L63" s="91"/>
      <c r="M63" s="91"/>
      <c r="N63" s="91"/>
      <c r="O63" s="127"/>
    </row>
    <row r="64" spans="1:15" ht="17.100000000000001" customHeight="1" x14ac:dyDescent="0.25">
      <c r="A64" s="138" t="s">
        <v>145</v>
      </c>
      <c r="B64" s="137" t="s">
        <v>180</v>
      </c>
      <c r="C64" s="127"/>
      <c r="D64" s="127"/>
      <c r="E64" s="127"/>
      <c r="F64" s="127"/>
      <c r="G64" s="127"/>
      <c r="H64" s="127"/>
      <c r="I64" s="91"/>
      <c r="J64" s="91"/>
      <c r="K64" s="91"/>
      <c r="L64" s="91"/>
      <c r="M64" s="91"/>
      <c r="N64" s="91"/>
      <c r="O64" s="127"/>
    </row>
    <row r="65" spans="1:15" ht="17.100000000000001" customHeight="1" x14ac:dyDescent="0.25">
      <c r="A65" s="136" t="s">
        <v>146</v>
      </c>
      <c r="B65" s="137"/>
      <c r="C65" s="127"/>
      <c r="D65" s="127"/>
      <c r="E65" s="127"/>
      <c r="F65" s="127"/>
      <c r="G65" s="127"/>
      <c r="H65" s="127"/>
      <c r="I65" s="91"/>
      <c r="J65" s="91"/>
      <c r="K65" s="91"/>
      <c r="L65" s="91"/>
      <c r="M65" s="91"/>
      <c r="N65" s="91"/>
      <c r="O65" s="127"/>
    </row>
    <row r="66" spans="1:15" ht="17.100000000000001" customHeight="1" x14ac:dyDescent="0.25">
      <c r="A66" s="136" t="s">
        <v>147</v>
      </c>
      <c r="B66" s="137"/>
      <c r="C66" s="127"/>
      <c r="D66" s="127"/>
      <c r="E66" s="127"/>
      <c r="F66" s="127"/>
      <c r="G66" s="127"/>
      <c r="H66" s="127"/>
      <c r="I66" s="91"/>
      <c r="J66" s="91"/>
      <c r="K66" s="91"/>
      <c r="L66" s="91"/>
      <c r="M66" s="91"/>
      <c r="N66" s="91"/>
      <c r="O66" s="127"/>
    </row>
    <row r="67" spans="1:15" ht="17.100000000000001" customHeight="1" x14ac:dyDescent="0.25">
      <c r="A67" s="140" t="s">
        <v>148</v>
      </c>
      <c r="B67" s="137" t="s">
        <v>181</v>
      </c>
      <c r="C67" s="127"/>
      <c r="D67" s="127"/>
      <c r="E67" s="127"/>
      <c r="F67" s="127"/>
      <c r="G67" s="127"/>
      <c r="H67" s="127"/>
      <c r="I67" s="91"/>
      <c r="J67" s="91"/>
      <c r="K67" s="91"/>
      <c r="L67" s="91"/>
      <c r="M67" s="91"/>
      <c r="N67" s="91"/>
      <c r="O67" s="127"/>
    </row>
    <row r="68" spans="1:15" ht="17.100000000000001" customHeight="1" x14ac:dyDescent="0.25">
      <c r="A68" s="138" t="s">
        <v>149</v>
      </c>
      <c r="B68" s="137" t="s">
        <v>182</v>
      </c>
      <c r="C68" s="127"/>
      <c r="D68" s="127"/>
      <c r="E68" s="127"/>
      <c r="F68" s="127"/>
      <c r="G68" s="127"/>
      <c r="H68" s="127"/>
      <c r="I68" s="91"/>
      <c r="J68" s="91"/>
      <c r="K68" s="91"/>
      <c r="L68" s="91"/>
      <c r="M68" s="91"/>
      <c r="N68" s="91"/>
      <c r="O68" s="127"/>
    </row>
    <row r="69" spans="1:15" ht="17.100000000000001" customHeight="1" x14ac:dyDescent="0.25">
      <c r="A69" s="140" t="s">
        <v>150</v>
      </c>
      <c r="B69" s="137" t="s">
        <v>183</v>
      </c>
      <c r="C69" s="127"/>
      <c r="D69" s="127"/>
      <c r="E69" s="127"/>
      <c r="F69" s="127"/>
      <c r="G69" s="127"/>
      <c r="H69" s="127"/>
      <c r="I69" s="91"/>
      <c r="J69" s="91"/>
      <c r="K69" s="91"/>
      <c r="L69" s="91"/>
      <c r="M69" s="91"/>
      <c r="N69" s="91"/>
      <c r="O69" s="127"/>
    </row>
    <row r="70" spans="1:15" ht="17.100000000000001" customHeight="1" x14ac:dyDescent="0.25">
      <c r="A70" s="136" t="s">
        <v>151</v>
      </c>
      <c r="B70" s="137"/>
      <c r="C70" s="127"/>
      <c r="D70" s="127"/>
      <c r="E70" s="127"/>
      <c r="F70" s="127"/>
      <c r="G70" s="127"/>
      <c r="H70" s="127"/>
      <c r="I70" s="91"/>
      <c r="J70" s="91"/>
      <c r="K70" s="91"/>
      <c r="L70" s="91"/>
      <c r="M70" s="91"/>
      <c r="N70" s="91"/>
      <c r="O70" s="127"/>
    </row>
    <row r="71" spans="1:15" ht="17.100000000000001" customHeight="1" x14ac:dyDescent="0.25">
      <c r="A71" s="138" t="s">
        <v>152</v>
      </c>
      <c r="B71" s="137" t="s">
        <v>184</v>
      </c>
      <c r="C71" s="127"/>
      <c r="D71" s="127"/>
      <c r="E71" s="127"/>
      <c r="F71" s="127"/>
      <c r="G71" s="127"/>
      <c r="H71" s="127"/>
      <c r="I71" s="91"/>
      <c r="J71" s="91"/>
      <c r="K71" s="91"/>
      <c r="L71" s="91"/>
      <c r="M71" s="91"/>
      <c r="N71" s="91"/>
      <c r="O71" s="127"/>
    </row>
    <row r="72" spans="1:15" ht="17.100000000000001" customHeight="1" x14ac:dyDescent="0.25">
      <c r="A72" s="136" t="s">
        <v>153</v>
      </c>
      <c r="B72" s="137"/>
      <c r="C72" s="127"/>
      <c r="D72" s="127"/>
      <c r="E72" s="127"/>
      <c r="F72" s="127"/>
      <c r="G72" s="127"/>
      <c r="H72" s="127"/>
      <c r="I72" s="91"/>
      <c r="J72" s="91"/>
      <c r="K72" s="91"/>
      <c r="L72" s="91"/>
      <c r="M72" s="91"/>
      <c r="N72" s="91"/>
      <c r="O72" s="127"/>
    </row>
    <row r="73" spans="1:15" ht="17.100000000000001" customHeight="1" x14ac:dyDescent="0.25">
      <c r="A73" s="138" t="s">
        <v>154</v>
      </c>
      <c r="B73" s="137" t="s">
        <v>185</v>
      </c>
      <c r="C73" s="127"/>
      <c r="D73" s="127"/>
      <c r="E73" s="127"/>
      <c r="F73" s="127"/>
      <c r="G73" s="127"/>
      <c r="H73" s="127"/>
      <c r="I73" s="91"/>
      <c r="J73" s="91"/>
      <c r="K73" s="91"/>
      <c r="L73" s="91"/>
      <c r="M73" s="91"/>
      <c r="N73" s="91"/>
      <c r="O73" s="127"/>
    </row>
    <row r="74" spans="1:15" ht="17.100000000000001" customHeight="1" x14ac:dyDescent="0.25">
      <c r="A74" s="142" t="s">
        <v>155</v>
      </c>
      <c r="B74" s="137" t="s">
        <v>186</v>
      </c>
      <c r="C74" s="127"/>
      <c r="D74" s="127"/>
      <c r="E74" s="127"/>
      <c r="F74" s="127"/>
      <c r="G74" s="127"/>
      <c r="H74" s="127"/>
      <c r="I74" s="91"/>
      <c r="J74" s="91"/>
      <c r="K74" s="91"/>
      <c r="L74" s="91"/>
      <c r="M74" s="91"/>
      <c r="N74" s="91"/>
      <c r="O74" s="127"/>
    </row>
    <row r="75" spans="1:15" ht="17.100000000000001" customHeight="1" x14ac:dyDescent="0.25">
      <c r="A75" s="138" t="s">
        <v>156</v>
      </c>
      <c r="B75" s="137" t="s">
        <v>187</v>
      </c>
      <c r="C75" s="127"/>
      <c r="D75" s="127"/>
      <c r="E75" s="127"/>
      <c r="F75" s="127"/>
      <c r="G75" s="127"/>
      <c r="H75" s="127"/>
      <c r="I75" s="91"/>
      <c r="J75" s="91"/>
      <c r="K75" s="91"/>
      <c r="L75" s="91"/>
      <c r="M75" s="91"/>
      <c r="N75" s="91"/>
      <c r="O75" s="127"/>
    </row>
    <row r="76" spans="1:15" ht="17.100000000000001" customHeight="1" x14ac:dyDescent="0.25">
      <c r="A76" s="138" t="s">
        <v>188</v>
      </c>
      <c r="B76" s="137" t="s">
        <v>189</v>
      </c>
      <c r="D76" s="143"/>
      <c r="E76" s="144"/>
      <c r="F76" s="145"/>
    </row>
    <row r="77" spans="1:15" ht="17.100000000000001" customHeight="1" x14ac:dyDescent="0.25">
      <c r="A77" s="138" t="s">
        <v>157</v>
      </c>
      <c r="B77" s="137" t="s">
        <v>190</v>
      </c>
      <c r="D77" s="143"/>
      <c r="E77" s="144"/>
      <c r="F77" s="145"/>
    </row>
    <row r="78" spans="1:15" ht="17.100000000000001" customHeight="1" x14ac:dyDescent="0.25">
      <c r="A78" s="138" t="s">
        <v>158</v>
      </c>
      <c r="B78" s="137" t="s">
        <v>191</v>
      </c>
      <c r="C78" s="146"/>
      <c r="D78" s="143"/>
      <c r="E78" s="144"/>
      <c r="F78" s="145"/>
    </row>
    <row r="79" spans="1:15" ht="17.100000000000001" customHeight="1" x14ac:dyDescent="0.25">
      <c r="A79" s="138" t="s">
        <v>159</v>
      </c>
      <c r="B79" s="137" t="s">
        <v>192</v>
      </c>
      <c r="D79" s="143"/>
      <c r="E79" s="144"/>
      <c r="F79" s="145"/>
    </row>
    <row r="80" spans="1:15" ht="15" customHeight="1" x14ac:dyDescent="0.25">
      <c r="A80" s="138" t="s">
        <v>160</v>
      </c>
      <c r="B80" s="137" t="s">
        <v>193</v>
      </c>
      <c r="C80" s="143"/>
      <c r="D80" s="147"/>
      <c r="E80" s="148"/>
      <c r="F80" s="148"/>
    </row>
    <row r="81" spans="1:6" ht="15.75" x14ac:dyDescent="0.25">
      <c r="A81" s="138" t="s">
        <v>161</v>
      </c>
      <c r="B81" s="137" t="s">
        <v>194</v>
      </c>
      <c r="D81" s="148"/>
      <c r="E81" s="148"/>
      <c r="F81" s="148"/>
    </row>
    <row r="82" spans="1:6" ht="16.5" thickBot="1" x14ac:dyDescent="0.3">
      <c r="A82" s="149" t="s">
        <v>195</v>
      </c>
      <c r="B82" s="150" t="s">
        <v>196</v>
      </c>
      <c r="C82" s="147"/>
    </row>
    <row r="83" spans="1:6" ht="16.5" thickBot="1" x14ac:dyDescent="0.3">
      <c r="A83" s="151" t="s">
        <v>164</v>
      </c>
      <c r="B83" s="150"/>
    </row>
    <row r="84" spans="1:6" ht="16.5" thickBot="1" x14ac:dyDescent="0.3">
      <c r="A84" s="151" t="s">
        <v>165</v>
      </c>
      <c r="B84" s="150"/>
    </row>
    <row r="85" spans="1:6" ht="16.5" thickBot="1" x14ac:dyDescent="0.3">
      <c r="A85" s="149" t="s">
        <v>162</v>
      </c>
      <c r="B85" s="150">
        <v>900</v>
      </c>
    </row>
    <row r="86" spans="1:6" ht="16.5" thickBot="1" x14ac:dyDescent="0.3">
      <c r="A86" s="149" t="s">
        <v>166</v>
      </c>
      <c r="B86" s="150">
        <v>564</v>
      </c>
    </row>
    <row r="87" spans="1:6" ht="16.5" thickBot="1" x14ac:dyDescent="0.3">
      <c r="A87" s="149" t="s">
        <v>163</v>
      </c>
      <c r="B87" s="150">
        <v>647</v>
      </c>
    </row>
    <row r="88" spans="1:6" ht="16.5" thickBot="1" x14ac:dyDescent="0.3">
      <c r="A88" s="149"/>
      <c r="B88" s="150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2" width="23.5703125" customWidth="1"/>
    <col min="3" max="3" width="21.42578125" customWidth="1"/>
    <col min="4" max="4" width="9.7109375" bestFit="1" customWidth="1"/>
  </cols>
  <sheetData>
    <row r="1" spans="1:4" ht="15" x14ac:dyDescent="0.25">
      <c r="A1" s="156" t="s">
        <v>492</v>
      </c>
      <c r="B1" s="156"/>
      <c r="C1" s="156"/>
      <c r="D1" s="156"/>
    </row>
    <row r="2" spans="1:4" ht="15" x14ac:dyDescent="0.25">
      <c r="A2" s="74"/>
      <c r="B2" s="74">
        <v>2015</v>
      </c>
      <c r="C2" s="74">
        <v>2016</v>
      </c>
      <c r="D2" s="74"/>
    </row>
    <row r="3" spans="1:4" ht="15" x14ac:dyDescent="0.25">
      <c r="A3" s="15" t="s">
        <v>84</v>
      </c>
      <c r="B3" s="16" t="s">
        <v>494</v>
      </c>
      <c r="C3" s="16" t="s">
        <v>495</v>
      </c>
      <c r="D3" s="16" t="s">
        <v>83</v>
      </c>
    </row>
    <row r="4" spans="1:4" ht="13.5" customHeight="1" x14ac:dyDescent="0.25">
      <c r="A4" s="18" t="s">
        <v>0</v>
      </c>
      <c r="B4" s="19">
        <v>10756831.40315</v>
      </c>
      <c r="C4" s="19">
        <v>9208150.0594699997</v>
      </c>
      <c r="D4" s="17">
        <f t="shared" ref="D4:D67" si="0">IF(B4=0,"",(C4/B4-1))</f>
        <v>-0.14397188964275187</v>
      </c>
    </row>
    <row r="5" spans="1:4" ht="15" x14ac:dyDescent="0.25">
      <c r="A5" s="4" t="s">
        <v>78</v>
      </c>
      <c r="B5" s="20">
        <v>4805966.1785700005</v>
      </c>
      <c r="C5" s="20">
        <v>4174648.05168</v>
      </c>
      <c r="D5" s="75">
        <f t="shared" si="0"/>
        <v>-0.13136133369083491</v>
      </c>
    </row>
    <row r="6" spans="1:4" ht="14.25" x14ac:dyDescent="0.2">
      <c r="A6" s="2" t="s">
        <v>21</v>
      </c>
      <c r="B6" s="3">
        <v>898949.42449</v>
      </c>
      <c r="C6" s="3">
        <v>769927.51133999997</v>
      </c>
      <c r="D6" s="76">
        <f t="shared" si="0"/>
        <v>-0.14352521914477878</v>
      </c>
    </row>
    <row r="7" spans="1:4" ht="14.25" x14ac:dyDescent="0.2">
      <c r="A7" s="4" t="s">
        <v>47</v>
      </c>
      <c r="B7" s="5">
        <v>919220.43947999994</v>
      </c>
      <c r="C7" s="5">
        <v>738647.58585000003</v>
      </c>
      <c r="D7" s="75">
        <f t="shared" si="0"/>
        <v>-0.19644129511757746</v>
      </c>
    </row>
    <row r="8" spans="1:4" ht="14.25" x14ac:dyDescent="0.2">
      <c r="A8" s="2" t="s">
        <v>79</v>
      </c>
      <c r="B8" s="3">
        <v>648637.04561999999</v>
      </c>
      <c r="C8" s="3">
        <v>618477.95411000005</v>
      </c>
      <c r="D8" s="76">
        <f t="shared" si="0"/>
        <v>-4.6496097800230229E-2</v>
      </c>
    </row>
    <row r="9" spans="1:4" ht="14.25" x14ac:dyDescent="0.2">
      <c r="A9" s="4" t="s">
        <v>6</v>
      </c>
      <c r="B9" s="5">
        <v>520011.04887</v>
      </c>
      <c r="C9" s="5">
        <v>481394.73469999997</v>
      </c>
      <c r="D9" s="75">
        <f t="shared" si="0"/>
        <v>-7.4260564758988235E-2</v>
      </c>
    </row>
    <row r="10" spans="1:4" ht="14.25" x14ac:dyDescent="0.2">
      <c r="A10" s="2" t="s">
        <v>30</v>
      </c>
      <c r="B10" s="3">
        <v>515012.3088</v>
      </c>
      <c r="C10" s="3">
        <v>428000.69958000001</v>
      </c>
      <c r="D10" s="76">
        <f t="shared" si="0"/>
        <v>-0.16895054299331336</v>
      </c>
    </row>
    <row r="11" spans="1:4" ht="14.25" x14ac:dyDescent="0.2">
      <c r="A11" s="4" t="s">
        <v>51</v>
      </c>
      <c r="B11" s="5">
        <v>227643.84127</v>
      </c>
      <c r="C11" s="5">
        <v>219804.79332999999</v>
      </c>
      <c r="D11" s="75">
        <f t="shared" si="0"/>
        <v>-3.443558102106703E-2</v>
      </c>
    </row>
    <row r="12" spans="1:4" ht="14.25" x14ac:dyDescent="0.2">
      <c r="A12" s="2" t="s">
        <v>22</v>
      </c>
      <c r="B12" s="3">
        <v>202581.76147999999</v>
      </c>
      <c r="C12" s="3">
        <v>190564.17339000001</v>
      </c>
      <c r="D12" s="76">
        <f t="shared" si="0"/>
        <v>-5.932216208509189E-2</v>
      </c>
    </row>
    <row r="13" spans="1:4" ht="14.25" x14ac:dyDescent="0.2">
      <c r="A13" s="4" t="s">
        <v>34</v>
      </c>
      <c r="B13" s="5">
        <v>170619.48131</v>
      </c>
      <c r="C13" s="5">
        <v>130521.28621000001</v>
      </c>
      <c r="D13" s="75">
        <f t="shared" si="0"/>
        <v>-0.23501533817902798</v>
      </c>
    </row>
    <row r="14" spans="1:4" ht="14.25" x14ac:dyDescent="0.2">
      <c r="A14" s="2" t="s">
        <v>61</v>
      </c>
      <c r="B14" s="3">
        <v>178040.85277999999</v>
      </c>
      <c r="C14" s="3">
        <v>123799.40734999999</v>
      </c>
      <c r="D14" s="76">
        <f t="shared" si="0"/>
        <v>-0.30465729962001808</v>
      </c>
    </row>
    <row r="15" spans="1:4" ht="14.25" x14ac:dyDescent="0.2">
      <c r="A15" s="4" t="s">
        <v>1</v>
      </c>
      <c r="B15" s="5">
        <v>136177.68372</v>
      </c>
      <c r="C15" s="5">
        <v>114057.86863</v>
      </c>
      <c r="D15" s="75">
        <f t="shared" si="0"/>
        <v>-0.16243348018373827</v>
      </c>
    </row>
    <row r="16" spans="1:4" ht="14.25" x14ac:dyDescent="0.2">
      <c r="A16" s="2" t="s">
        <v>42</v>
      </c>
      <c r="B16" s="3">
        <v>126916.01774</v>
      </c>
      <c r="C16" s="3">
        <v>109555.30028</v>
      </c>
      <c r="D16" s="76">
        <f t="shared" si="0"/>
        <v>-0.13678901819599432</v>
      </c>
    </row>
    <row r="17" spans="1:4" ht="14.25" x14ac:dyDescent="0.2">
      <c r="A17" s="4" t="s">
        <v>53</v>
      </c>
      <c r="B17" s="5">
        <v>165067.42770999999</v>
      </c>
      <c r="C17" s="5">
        <v>102838.94921000001</v>
      </c>
      <c r="D17" s="75">
        <f t="shared" si="0"/>
        <v>-0.37698823664549119</v>
      </c>
    </row>
    <row r="18" spans="1:4" ht="14.25" x14ac:dyDescent="0.2">
      <c r="A18" s="2" t="s">
        <v>68</v>
      </c>
      <c r="B18" s="3">
        <v>109654.06422</v>
      </c>
      <c r="C18" s="3">
        <v>99265.708060000004</v>
      </c>
      <c r="D18" s="76">
        <f t="shared" si="0"/>
        <v>-9.4737538766987539E-2</v>
      </c>
    </row>
    <row r="19" spans="1:4" ht="14.25" x14ac:dyDescent="0.2">
      <c r="A19" s="4" t="s">
        <v>48</v>
      </c>
      <c r="B19" s="5">
        <v>118918.69726</v>
      </c>
      <c r="C19" s="5">
        <v>95567.69154</v>
      </c>
      <c r="D19" s="75">
        <f t="shared" si="0"/>
        <v>-0.19636109592544659</v>
      </c>
    </row>
    <row r="20" spans="1:4" ht="14.25" x14ac:dyDescent="0.2">
      <c r="A20" s="2" t="s">
        <v>37</v>
      </c>
      <c r="B20" s="3">
        <v>69168.227729999999</v>
      </c>
      <c r="C20" s="3">
        <v>68148.332250000007</v>
      </c>
      <c r="D20" s="76">
        <f t="shared" si="0"/>
        <v>-1.4745144027416446E-2</v>
      </c>
    </row>
    <row r="21" spans="1:4" ht="14.25" x14ac:dyDescent="0.2">
      <c r="A21" s="4" t="s">
        <v>7</v>
      </c>
      <c r="B21" s="5">
        <v>89332.984049999999</v>
      </c>
      <c r="C21" s="5">
        <v>66698.873319999999</v>
      </c>
      <c r="D21" s="75">
        <f t="shared" si="0"/>
        <v>-0.25336790179685043</v>
      </c>
    </row>
    <row r="22" spans="1:4" ht="14.25" x14ac:dyDescent="0.2">
      <c r="A22" s="2" t="s">
        <v>29</v>
      </c>
      <c r="B22" s="3">
        <v>72092.537509999995</v>
      </c>
      <c r="C22" s="3">
        <v>64617.904219999997</v>
      </c>
      <c r="D22" s="76">
        <f t="shared" si="0"/>
        <v>-0.10368109582719554</v>
      </c>
    </row>
    <row r="23" spans="1:4" ht="14.25" x14ac:dyDescent="0.2">
      <c r="A23" s="4" t="s">
        <v>66</v>
      </c>
      <c r="B23" s="5">
        <v>53160.859949999998</v>
      </c>
      <c r="C23" s="5">
        <v>54478.40681</v>
      </c>
      <c r="D23" s="75">
        <f t="shared" si="0"/>
        <v>2.4784152499399248E-2</v>
      </c>
    </row>
    <row r="24" spans="1:4" ht="14.25" x14ac:dyDescent="0.2">
      <c r="A24" s="2" t="s">
        <v>52</v>
      </c>
      <c r="B24" s="3">
        <v>63425.971890000001</v>
      </c>
      <c r="C24" s="3">
        <v>52541.788780000003</v>
      </c>
      <c r="D24" s="76">
        <f t="shared" si="0"/>
        <v>-0.17160451445468572</v>
      </c>
    </row>
    <row r="25" spans="1:4" ht="14.25" x14ac:dyDescent="0.2">
      <c r="A25" s="4" t="s">
        <v>12</v>
      </c>
      <c r="B25" s="5">
        <v>52034.391380000001</v>
      </c>
      <c r="C25" s="5">
        <v>35326.545660000003</v>
      </c>
      <c r="D25" s="75">
        <f t="shared" si="0"/>
        <v>-0.32109236366357974</v>
      </c>
    </row>
    <row r="26" spans="1:4" ht="14.25" x14ac:dyDescent="0.2">
      <c r="A26" s="2" t="s">
        <v>10</v>
      </c>
      <c r="B26" s="3">
        <v>37979.569280000003</v>
      </c>
      <c r="C26" s="3">
        <v>31666.855479999998</v>
      </c>
      <c r="D26" s="76">
        <f t="shared" si="0"/>
        <v>-0.16621341209691587</v>
      </c>
    </row>
    <row r="27" spans="1:4" ht="14.25" x14ac:dyDescent="0.2">
      <c r="A27" s="4" t="s">
        <v>62</v>
      </c>
      <c r="B27" s="5">
        <v>31523.403780000001</v>
      </c>
      <c r="C27" s="5">
        <v>27705.59791</v>
      </c>
      <c r="D27" s="75">
        <f t="shared" si="0"/>
        <v>-0.12111020423569252</v>
      </c>
    </row>
    <row r="28" spans="1:4" ht="14.25" x14ac:dyDescent="0.2">
      <c r="A28" s="2" t="s">
        <v>54</v>
      </c>
      <c r="B28" s="3">
        <v>21349.628570000001</v>
      </c>
      <c r="C28" s="3">
        <v>27673.588070000002</v>
      </c>
      <c r="D28" s="76">
        <f t="shared" si="0"/>
        <v>0.29620934524763953</v>
      </c>
    </row>
    <row r="29" spans="1:4" ht="14.25" x14ac:dyDescent="0.2">
      <c r="A29" s="4" t="s">
        <v>50</v>
      </c>
      <c r="B29" s="5">
        <v>28952.518029999999</v>
      </c>
      <c r="C29" s="5">
        <v>25180.776430000002</v>
      </c>
      <c r="D29" s="75">
        <f t="shared" si="0"/>
        <v>-0.13027335294608222</v>
      </c>
    </row>
    <row r="30" spans="1:4" ht="14.25" x14ac:dyDescent="0.2">
      <c r="A30" s="2" t="s">
        <v>3</v>
      </c>
      <c r="B30" s="3">
        <v>26769.232800000002</v>
      </c>
      <c r="C30" s="3">
        <v>20773.91332</v>
      </c>
      <c r="D30" s="76">
        <f t="shared" si="0"/>
        <v>-0.22396306703268698</v>
      </c>
    </row>
    <row r="31" spans="1:4" ht="14.25" x14ac:dyDescent="0.2">
      <c r="A31" s="4" t="s">
        <v>81</v>
      </c>
      <c r="B31" s="5">
        <v>56029.796679999999</v>
      </c>
      <c r="C31" s="5">
        <v>19541.213670000001</v>
      </c>
      <c r="D31" s="75">
        <f t="shared" si="0"/>
        <v>-0.65123532784520544</v>
      </c>
    </row>
    <row r="32" spans="1:4" ht="14.25" x14ac:dyDescent="0.2">
      <c r="A32" s="2" t="s">
        <v>2</v>
      </c>
      <c r="B32" s="3">
        <v>13859.241969999999</v>
      </c>
      <c r="C32" s="3">
        <v>17875.899539999999</v>
      </c>
      <c r="D32" s="76">
        <f t="shared" si="0"/>
        <v>0.28981798417940463</v>
      </c>
    </row>
    <row r="33" spans="1:4" ht="14.25" x14ac:dyDescent="0.2">
      <c r="A33" s="4" t="s">
        <v>70</v>
      </c>
      <c r="B33" s="5">
        <v>15349.40287</v>
      </c>
      <c r="C33" s="5">
        <v>16662.474539999999</v>
      </c>
      <c r="D33" s="75">
        <f t="shared" si="0"/>
        <v>8.5545456140601051E-2</v>
      </c>
    </row>
    <row r="34" spans="1:4" ht="14.25" x14ac:dyDescent="0.2">
      <c r="A34" s="2" t="s">
        <v>39</v>
      </c>
      <c r="B34" s="3">
        <v>19816.217359999999</v>
      </c>
      <c r="C34" s="3">
        <v>15560.19796</v>
      </c>
      <c r="D34" s="76">
        <f t="shared" si="0"/>
        <v>-0.21477456179860954</v>
      </c>
    </row>
    <row r="35" spans="1:4" ht="14.25" x14ac:dyDescent="0.2">
      <c r="A35" s="4" t="s">
        <v>80</v>
      </c>
      <c r="B35" s="5">
        <v>21739.31684</v>
      </c>
      <c r="C35" s="5">
        <v>15348.6405</v>
      </c>
      <c r="D35" s="75">
        <f t="shared" si="0"/>
        <v>-0.29396859096516115</v>
      </c>
    </row>
    <row r="36" spans="1:4" ht="14.25" x14ac:dyDescent="0.2">
      <c r="A36" s="2" t="s">
        <v>20</v>
      </c>
      <c r="B36" s="3">
        <v>12110.6443</v>
      </c>
      <c r="C36" s="3">
        <v>15092.849819999999</v>
      </c>
      <c r="D36" s="76">
        <f t="shared" si="0"/>
        <v>0.24624664436721999</v>
      </c>
    </row>
    <row r="37" spans="1:4" ht="14.25" x14ac:dyDescent="0.2">
      <c r="A37" s="4" t="s">
        <v>74</v>
      </c>
      <c r="B37" s="5">
        <v>17491.118600000002</v>
      </c>
      <c r="C37" s="5">
        <v>14248.8676</v>
      </c>
      <c r="D37" s="75">
        <f t="shared" si="0"/>
        <v>-0.1853655603249984</v>
      </c>
    </row>
    <row r="38" spans="1:4" ht="14.25" x14ac:dyDescent="0.2">
      <c r="A38" s="2" t="s">
        <v>38</v>
      </c>
      <c r="B38" s="3">
        <v>15163.764359999999</v>
      </c>
      <c r="C38" s="3">
        <v>13216.88027</v>
      </c>
      <c r="D38" s="76">
        <f t="shared" si="0"/>
        <v>-0.12839055288511481</v>
      </c>
    </row>
    <row r="39" spans="1:4" ht="14.25" x14ac:dyDescent="0.2">
      <c r="A39" s="4" t="s">
        <v>35</v>
      </c>
      <c r="B39" s="5">
        <v>12705.082350000001</v>
      </c>
      <c r="C39" s="5">
        <v>13109.85937</v>
      </c>
      <c r="D39" s="75">
        <f t="shared" si="0"/>
        <v>3.1859456621310178E-2</v>
      </c>
    </row>
    <row r="40" spans="1:4" ht="14.25" x14ac:dyDescent="0.2">
      <c r="A40" s="2" t="s">
        <v>31</v>
      </c>
      <c r="B40" s="3">
        <v>14360.56474</v>
      </c>
      <c r="C40" s="3">
        <v>12713.45731</v>
      </c>
      <c r="D40" s="76">
        <f t="shared" si="0"/>
        <v>-0.11469656380658466</v>
      </c>
    </row>
    <row r="41" spans="1:4" ht="14.25" x14ac:dyDescent="0.2">
      <c r="A41" s="4" t="s">
        <v>58</v>
      </c>
      <c r="B41" s="5">
        <v>16983.04768</v>
      </c>
      <c r="C41" s="5">
        <v>12224.04285</v>
      </c>
      <c r="D41" s="75">
        <f t="shared" si="0"/>
        <v>-0.2802208955465878</v>
      </c>
    </row>
    <row r="42" spans="1:4" ht="14.25" x14ac:dyDescent="0.2">
      <c r="A42" s="2" t="s">
        <v>46</v>
      </c>
      <c r="B42" s="3">
        <v>12925.318789999999</v>
      </c>
      <c r="C42" s="3">
        <v>11813.65904</v>
      </c>
      <c r="D42" s="76">
        <f t="shared" si="0"/>
        <v>-8.6006369982925546E-2</v>
      </c>
    </row>
    <row r="43" spans="1:4" ht="14.25" x14ac:dyDescent="0.2">
      <c r="A43" s="4" t="s">
        <v>23</v>
      </c>
      <c r="B43" s="5">
        <v>15102.126270000001</v>
      </c>
      <c r="C43" s="5">
        <v>11782.70284</v>
      </c>
      <c r="D43" s="75">
        <f t="shared" si="0"/>
        <v>-0.21979841584253956</v>
      </c>
    </row>
    <row r="44" spans="1:4" ht="14.25" x14ac:dyDescent="0.2">
      <c r="A44" s="2" t="s">
        <v>49</v>
      </c>
      <c r="B44" s="3">
        <v>14405.87312</v>
      </c>
      <c r="C44" s="3">
        <v>11393.978859999999</v>
      </c>
      <c r="D44" s="76">
        <f t="shared" si="0"/>
        <v>-0.20907405159764458</v>
      </c>
    </row>
    <row r="45" spans="1:4" ht="14.25" x14ac:dyDescent="0.2">
      <c r="A45" s="4" t="s">
        <v>45</v>
      </c>
      <c r="B45" s="5">
        <v>13831.656569999999</v>
      </c>
      <c r="C45" s="5">
        <v>10199.9622</v>
      </c>
      <c r="D45" s="75">
        <f t="shared" si="0"/>
        <v>-0.26256394898329949</v>
      </c>
    </row>
    <row r="46" spans="1:4" ht="14.25" x14ac:dyDescent="0.2">
      <c r="A46" s="2" t="s">
        <v>59</v>
      </c>
      <c r="B46" s="3">
        <v>11338.07884</v>
      </c>
      <c r="C46" s="3">
        <v>10106.43835</v>
      </c>
      <c r="D46" s="76">
        <f t="shared" si="0"/>
        <v>-0.10862867575544211</v>
      </c>
    </row>
    <row r="47" spans="1:4" ht="14.25" x14ac:dyDescent="0.2">
      <c r="A47" s="4" t="s">
        <v>77</v>
      </c>
      <c r="B47" s="5">
        <v>18261.37932</v>
      </c>
      <c r="C47" s="5">
        <v>9048.0638500000005</v>
      </c>
      <c r="D47" s="75">
        <f t="shared" si="0"/>
        <v>-0.50452462043266944</v>
      </c>
    </row>
    <row r="48" spans="1:4" ht="14.25" x14ac:dyDescent="0.2">
      <c r="A48" s="2" t="s">
        <v>26</v>
      </c>
      <c r="B48" s="3">
        <v>14629.147779999999</v>
      </c>
      <c r="C48" s="3">
        <v>8627.2838100000008</v>
      </c>
      <c r="D48" s="76">
        <f t="shared" si="0"/>
        <v>-0.41026750568514658</v>
      </c>
    </row>
    <row r="49" spans="1:4" ht="14.25" x14ac:dyDescent="0.2">
      <c r="A49" s="4" t="s">
        <v>24</v>
      </c>
      <c r="B49" s="5">
        <v>8472.2681499999999</v>
      </c>
      <c r="C49" s="5">
        <v>7228.14401</v>
      </c>
      <c r="D49" s="75">
        <f t="shared" si="0"/>
        <v>-0.14684664342216314</v>
      </c>
    </row>
    <row r="50" spans="1:4" ht="14.25" x14ac:dyDescent="0.2">
      <c r="A50" s="2" t="s">
        <v>19</v>
      </c>
      <c r="B50" s="3">
        <v>10662.084419999999</v>
      </c>
      <c r="C50" s="3">
        <v>7008.8078500000001</v>
      </c>
      <c r="D50" s="76">
        <f t="shared" si="0"/>
        <v>-0.34264187246043198</v>
      </c>
    </row>
    <row r="51" spans="1:4" ht="14.25" x14ac:dyDescent="0.2">
      <c r="A51" s="4" t="s">
        <v>16</v>
      </c>
      <c r="B51" s="5">
        <v>12201.16408</v>
      </c>
      <c r="C51" s="5">
        <v>6850.2463799999996</v>
      </c>
      <c r="D51" s="75">
        <f t="shared" si="0"/>
        <v>-0.43855796585599238</v>
      </c>
    </row>
    <row r="52" spans="1:4" ht="14.25" x14ac:dyDescent="0.2">
      <c r="A52" s="2" t="s">
        <v>76</v>
      </c>
      <c r="B52" s="3">
        <v>8769.6435799999999</v>
      </c>
      <c r="C52" s="3">
        <v>6492.54702</v>
      </c>
      <c r="D52" s="76">
        <f t="shared" si="0"/>
        <v>-0.25965668264935349</v>
      </c>
    </row>
    <row r="53" spans="1:4" ht="14.25" x14ac:dyDescent="0.2">
      <c r="A53" s="4" t="s">
        <v>60</v>
      </c>
      <c r="B53" s="5">
        <v>11393.94426</v>
      </c>
      <c r="C53" s="5">
        <v>5738.0195299999996</v>
      </c>
      <c r="D53" s="75">
        <f t="shared" si="0"/>
        <v>-0.49639743717686047</v>
      </c>
    </row>
    <row r="54" spans="1:4" ht="14.25" x14ac:dyDescent="0.2">
      <c r="A54" s="2" t="s">
        <v>43</v>
      </c>
      <c r="B54" s="3">
        <v>3960.48594</v>
      </c>
      <c r="C54" s="3">
        <v>5700.5952699999998</v>
      </c>
      <c r="D54" s="76">
        <f t="shared" si="0"/>
        <v>0.43936763224565301</v>
      </c>
    </row>
    <row r="55" spans="1:4" ht="14.25" x14ac:dyDescent="0.2">
      <c r="A55" s="4" t="s">
        <v>36</v>
      </c>
      <c r="B55" s="5">
        <v>9697.5952899999993</v>
      </c>
      <c r="C55" s="5">
        <v>5452.3282600000002</v>
      </c>
      <c r="D55" s="75">
        <f t="shared" si="0"/>
        <v>-0.43776492037955517</v>
      </c>
    </row>
    <row r="56" spans="1:4" ht="14.25" x14ac:dyDescent="0.2">
      <c r="A56" s="2" t="s">
        <v>11</v>
      </c>
      <c r="B56" s="3">
        <v>7383.6069900000002</v>
      </c>
      <c r="C56" s="3">
        <v>4827.61103</v>
      </c>
      <c r="D56" s="76">
        <f t="shared" si="0"/>
        <v>-0.34617172385552442</v>
      </c>
    </row>
    <row r="57" spans="1:4" ht="14.25" x14ac:dyDescent="0.2">
      <c r="A57" s="4" t="s">
        <v>41</v>
      </c>
      <c r="B57" s="5">
        <v>3913.56149</v>
      </c>
      <c r="C57" s="5">
        <v>4641.6139199999998</v>
      </c>
      <c r="D57" s="75">
        <f t="shared" si="0"/>
        <v>0.18603321600039546</v>
      </c>
    </row>
    <row r="58" spans="1:4" ht="14.25" x14ac:dyDescent="0.2">
      <c r="A58" s="2" t="s">
        <v>5</v>
      </c>
      <c r="B58" s="3">
        <v>3265.3717000000001</v>
      </c>
      <c r="C58" s="3">
        <v>4497.5660699999999</v>
      </c>
      <c r="D58" s="76">
        <f t="shared" si="0"/>
        <v>0.37735194740617106</v>
      </c>
    </row>
    <row r="59" spans="1:4" ht="14.25" x14ac:dyDescent="0.2">
      <c r="A59" s="4" t="s">
        <v>63</v>
      </c>
      <c r="B59" s="5">
        <v>142.84652</v>
      </c>
      <c r="C59" s="5">
        <v>4303.6465900000003</v>
      </c>
      <c r="D59" s="75">
        <f t="shared" si="0"/>
        <v>29.127766430711791</v>
      </c>
    </row>
    <row r="60" spans="1:4" ht="14.25" x14ac:dyDescent="0.2">
      <c r="A60" s="2" t="s">
        <v>4</v>
      </c>
      <c r="B60" s="3">
        <v>4835.5472600000003</v>
      </c>
      <c r="C60" s="3">
        <v>3886.65906</v>
      </c>
      <c r="D60" s="76">
        <f t="shared" si="0"/>
        <v>-0.1962318118259897</v>
      </c>
    </row>
    <row r="61" spans="1:4" ht="14.25" x14ac:dyDescent="0.2">
      <c r="A61" s="4" t="s">
        <v>65</v>
      </c>
      <c r="B61" s="5">
        <v>5955.4177099999997</v>
      </c>
      <c r="C61" s="5">
        <v>3583.3391099999999</v>
      </c>
      <c r="D61" s="75">
        <f t="shared" si="0"/>
        <v>-0.39830599892547247</v>
      </c>
    </row>
    <row r="62" spans="1:4" ht="14.25" x14ac:dyDescent="0.2">
      <c r="A62" s="2" t="s">
        <v>57</v>
      </c>
      <c r="B62" s="3">
        <v>4287.4990500000004</v>
      </c>
      <c r="C62" s="3">
        <v>3564.32845</v>
      </c>
      <c r="D62" s="76">
        <f t="shared" si="0"/>
        <v>-0.16866956506964126</v>
      </c>
    </row>
    <row r="63" spans="1:4" ht="14.25" x14ac:dyDescent="0.2">
      <c r="A63" s="4" t="s">
        <v>56</v>
      </c>
      <c r="B63" s="5">
        <v>2026.62608</v>
      </c>
      <c r="C63" s="5">
        <v>3007.7511800000002</v>
      </c>
      <c r="D63" s="75">
        <f t="shared" si="0"/>
        <v>0.4841174746946908</v>
      </c>
    </row>
    <row r="64" spans="1:4" ht="14.25" x14ac:dyDescent="0.2">
      <c r="A64" s="2" t="s">
        <v>9</v>
      </c>
      <c r="B64" s="3">
        <v>4206.8057600000002</v>
      </c>
      <c r="C64" s="3">
        <v>2942.8971000000001</v>
      </c>
      <c r="D64" s="76">
        <f t="shared" si="0"/>
        <v>-0.30044378849571607</v>
      </c>
    </row>
    <row r="65" spans="1:4" ht="14.25" x14ac:dyDescent="0.2">
      <c r="A65" s="4" t="s">
        <v>75</v>
      </c>
      <c r="B65" s="5">
        <v>5782.10473</v>
      </c>
      <c r="C65" s="5">
        <v>2360.61096</v>
      </c>
      <c r="D65" s="75">
        <f t="shared" si="0"/>
        <v>-0.59173846372028616</v>
      </c>
    </row>
    <row r="66" spans="1:4" ht="14.25" x14ac:dyDescent="0.2">
      <c r="A66" s="2" t="s">
        <v>25</v>
      </c>
      <c r="B66" s="3">
        <v>3794.6759000000002</v>
      </c>
      <c r="C66" s="3">
        <v>2076.2846199999999</v>
      </c>
      <c r="D66" s="76">
        <f t="shared" si="0"/>
        <v>-0.45284269995232007</v>
      </c>
    </row>
    <row r="67" spans="1:4" ht="14.25" x14ac:dyDescent="0.2">
      <c r="A67" s="4" t="s">
        <v>14</v>
      </c>
      <c r="B67" s="5">
        <v>2302.3227900000002</v>
      </c>
      <c r="C67" s="5">
        <v>1862.1488199999999</v>
      </c>
      <c r="D67" s="75">
        <f t="shared" si="0"/>
        <v>-0.19118690563802321</v>
      </c>
    </row>
    <row r="68" spans="1:4" ht="14.25" x14ac:dyDescent="0.2">
      <c r="A68" s="2" t="s">
        <v>71</v>
      </c>
      <c r="B68" s="3">
        <v>2563.2941000000001</v>
      </c>
      <c r="C68" s="3">
        <v>1859.75154</v>
      </c>
      <c r="D68" s="76">
        <f t="shared" ref="D68:D85" si="1">IF(B68=0,"",(C68/B68-1))</f>
        <v>-0.27446813847853047</v>
      </c>
    </row>
    <row r="69" spans="1:4" ht="14.25" x14ac:dyDescent="0.2">
      <c r="A69" s="4" t="s">
        <v>33</v>
      </c>
      <c r="B69" s="5">
        <v>14771.745989999999</v>
      </c>
      <c r="C69" s="5">
        <v>1680.4799499999999</v>
      </c>
      <c r="D69" s="75">
        <f t="shared" si="1"/>
        <v>-0.88623687740517398</v>
      </c>
    </row>
    <row r="70" spans="1:4" ht="14.25" x14ac:dyDescent="0.2">
      <c r="A70" s="2" t="s">
        <v>67</v>
      </c>
      <c r="B70" s="3">
        <v>2199.4037800000001</v>
      </c>
      <c r="C70" s="3">
        <v>1441.1649500000001</v>
      </c>
      <c r="D70" s="76">
        <f t="shared" si="1"/>
        <v>-0.34474744332757301</v>
      </c>
    </row>
    <row r="71" spans="1:4" ht="14.25" x14ac:dyDescent="0.2">
      <c r="A71" s="4" t="s">
        <v>72</v>
      </c>
      <c r="B71" s="5">
        <v>11830.01504</v>
      </c>
      <c r="C71" s="5">
        <v>1197.81672</v>
      </c>
      <c r="D71" s="75">
        <f t="shared" si="1"/>
        <v>-0.89874765873501372</v>
      </c>
    </row>
    <row r="72" spans="1:4" ht="14.25" x14ac:dyDescent="0.2">
      <c r="A72" s="2" t="s">
        <v>64</v>
      </c>
      <c r="B72" s="3">
        <v>1182.3092799999999</v>
      </c>
      <c r="C72" s="3">
        <v>1193.09302</v>
      </c>
      <c r="D72" s="76">
        <f t="shared" si="1"/>
        <v>9.1209129306675241E-3</v>
      </c>
    </row>
    <row r="73" spans="1:4" ht="14.25" x14ac:dyDescent="0.2">
      <c r="A73" s="4" t="s">
        <v>28</v>
      </c>
      <c r="B73" s="5">
        <v>1897.76415</v>
      </c>
      <c r="C73" s="5">
        <v>1131.37718</v>
      </c>
      <c r="D73" s="75">
        <f t="shared" si="1"/>
        <v>-0.40383678340641016</v>
      </c>
    </row>
    <row r="74" spans="1:4" ht="14.25" x14ac:dyDescent="0.2">
      <c r="A74" s="2" t="s">
        <v>15</v>
      </c>
      <c r="B74" s="3">
        <v>96.136679999999998</v>
      </c>
      <c r="C74" s="3">
        <v>772.78323</v>
      </c>
      <c r="D74" s="76">
        <f t="shared" si="1"/>
        <v>7.0383806680239012</v>
      </c>
    </row>
    <row r="75" spans="1:4" ht="14.25" x14ac:dyDescent="0.2">
      <c r="A75" s="4" t="s">
        <v>13</v>
      </c>
      <c r="B75" s="5">
        <v>698.85065999999995</v>
      </c>
      <c r="C75" s="5">
        <v>770.23451999999997</v>
      </c>
      <c r="D75" s="75">
        <f t="shared" si="1"/>
        <v>0.10214465562642538</v>
      </c>
    </row>
    <row r="76" spans="1:4" ht="14.25" x14ac:dyDescent="0.2">
      <c r="A76" s="2" t="s">
        <v>73</v>
      </c>
      <c r="B76" s="3">
        <v>1277.97723</v>
      </c>
      <c r="C76" s="3">
        <v>538.90544999999997</v>
      </c>
      <c r="D76" s="76">
        <f t="shared" si="1"/>
        <v>-0.57831373098877514</v>
      </c>
    </row>
    <row r="77" spans="1:4" ht="14.25" x14ac:dyDescent="0.2">
      <c r="A77" s="4" t="s">
        <v>27</v>
      </c>
      <c r="B77" s="5">
        <v>568.21009000000004</v>
      </c>
      <c r="C77" s="5">
        <v>395.73084</v>
      </c>
      <c r="D77" s="75">
        <f t="shared" si="1"/>
        <v>-0.30354837591849171</v>
      </c>
    </row>
    <row r="78" spans="1:4" ht="14.25" x14ac:dyDescent="0.2">
      <c r="A78" s="2" t="s">
        <v>44</v>
      </c>
      <c r="B78" s="3">
        <v>398.58711</v>
      </c>
      <c r="C78" s="3">
        <v>257.60906</v>
      </c>
      <c r="D78" s="76">
        <f t="shared" si="1"/>
        <v>-0.35369445339062766</v>
      </c>
    </row>
    <row r="79" spans="1:4" ht="14.25" x14ac:dyDescent="0.2">
      <c r="A79" s="4" t="s">
        <v>18</v>
      </c>
      <c r="B79" s="5">
        <v>41.27505</v>
      </c>
      <c r="C79" s="5">
        <v>152.53285</v>
      </c>
      <c r="D79" s="75">
        <f t="shared" si="1"/>
        <v>2.695521870960786</v>
      </c>
    </row>
    <row r="80" spans="1:4" ht="14.25" x14ac:dyDescent="0.2">
      <c r="A80" s="2" t="s">
        <v>8</v>
      </c>
      <c r="B80" s="3">
        <v>45.372</v>
      </c>
      <c r="C80" s="3">
        <v>116.09099999999999</v>
      </c>
      <c r="D80" s="76">
        <f t="shared" si="1"/>
        <v>1.5586485056863264</v>
      </c>
    </row>
    <row r="81" spans="1:4" ht="14.25" x14ac:dyDescent="0.2">
      <c r="A81" s="4" t="s">
        <v>17</v>
      </c>
      <c r="B81" s="5">
        <v>783.05155999999999</v>
      </c>
      <c r="C81" s="5">
        <v>89.851699999999994</v>
      </c>
      <c r="D81" s="75">
        <f t="shared" si="1"/>
        <v>-0.88525442692432665</v>
      </c>
    </row>
    <row r="82" spans="1:4" ht="14.25" x14ac:dyDescent="0.2">
      <c r="A82" s="2" t="s">
        <v>40</v>
      </c>
      <c r="B82" s="3">
        <v>0</v>
      </c>
      <c r="C82" s="3">
        <v>39.948140000000002</v>
      </c>
      <c r="D82" s="76" t="str">
        <f t="shared" si="1"/>
        <v/>
      </c>
    </row>
    <row r="83" spans="1:4" ht="14.25" x14ac:dyDescent="0.2">
      <c r="A83" s="4" t="s">
        <v>55</v>
      </c>
      <c r="B83" s="5">
        <v>95.912000000000006</v>
      </c>
      <c r="C83" s="5">
        <v>22.884429999999998</v>
      </c>
      <c r="D83" s="75">
        <f t="shared" si="1"/>
        <v>-0.76140180582200356</v>
      </c>
    </row>
    <row r="84" spans="1:4" ht="14.25" x14ac:dyDescent="0.2">
      <c r="A84" s="2" t="s">
        <v>32</v>
      </c>
      <c r="B84" s="3">
        <v>20.55</v>
      </c>
      <c r="C84" s="3">
        <v>13.88977</v>
      </c>
      <c r="D84" s="76">
        <f t="shared" si="1"/>
        <v>-0.32409878345498788</v>
      </c>
    </row>
    <row r="85" spans="1:4" s="1" customFormat="1" ht="15" x14ac:dyDescent="0.25">
      <c r="A85" s="152" t="s">
        <v>69</v>
      </c>
      <c r="B85" s="20">
        <v>0</v>
      </c>
      <c r="C85" s="20">
        <v>0</v>
      </c>
      <c r="D85" s="75" t="str">
        <f t="shared" si="1"/>
        <v/>
      </c>
    </row>
    <row r="86" spans="1:4" x14ac:dyDescent="0.2">
      <c r="D86" s="1"/>
    </row>
    <row r="87" spans="1:4" x14ac:dyDescent="0.2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B39" sqref="B39"/>
    </sheetView>
  </sheetViews>
  <sheetFormatPr defaultRowHeight="12.75" x14ac:dyDescent="0.2"/>
  <cols>
    <col min="1" max="1" width="28.7109375" bestFit="1" customWidth="1"/>
    <col min="2" max="3" width="16.28515625" bestFit="1" customWidth="1"/>
    <col min="4" max="4" width="7.5703125" bestFit="1" customWidth="1"/>
    <col min="5" max="5" width="26.28515625" customWidth="1"/>
    <col min="6" max="6" width="22.28515625" customWidth="1"/>
  </cols>
  <sheetData>
    <row r="1" spans="1:7" ht="15" x14ac:dyDescent="0.25">
      <c r="A1" s="157" t="s">
        <v>496</v>
      </c>
      <c r="B1" s="157"/>
      <c r="C1" s="157"/>
      <c r="D1" s="157"/>
      <c r="E1" s="157"/>
      <c r="F1" s="157"/>
      <c r="G1" s="157"/>
    </row>
    <row r="2" spans="1:7" ht="15" x14ac:dyDescent="0.25">
      <c r="A2" s="21" t="s">
        <v>86</v>
      </c>
      <c r="B2" s="21" t="s">
        <v>497</v>
      </c>
      <c r="C2" s="21" t="s">
        <v>498</v>
      </c>
      <c r="D2" s="21" t="s">
        <v>85</v>
      </c>
      <c r="E2" s="21" t="s">
        <v>494</v>
      </c>
      <c r="F2" s="21" t="s">
        <v>495</v>
      </c>
      <c r="G2" s="21" t="s">
        <v>85</v>
      </c>
    </row>
    <row r="3" spans="1:7" ht="15" x14ac:dyDescent="0.25">
      <c r="A3" s="10" t="s">
        <v>0</v>
      </c>
      <c r="B3" s="11">
        <v>10756831.40315</v>
      </c>
      <c r="C3" s="11">
        <v>9208150.0594699997</v>
      </c>
      <c r="D3" s="14">
        <f>C3/B3-1</f>
        <v>-0.14397188964275187</v>
      </c>
      <c r="E3" s="11">
        <v>10756831.40315</v>
      </c>
      <c r="F3" s="11">
        <v>9208150.0594699997</v>
      </c>
      <c r="G3" s="14">
        <f>F3/E3-1</f>
        <v>-0.14397188964275187</v>
      </c>
    </row>
    <row r="4" spans="1:7" ht="14.25" x14ac:dyDescent="0.2">
      <c r="A4" s="6" t="s">
        <v>198</v>
      </c>
      <c r="B4" s="7">
        <v>5002165.0264999997</v>
      </c>
      <c r="C4" s="7">
        <v>4680073.5614700001</v>
      </c>
      <c r="D4" s="12">
        <f t="shared" ref="D4:D15" si="0">C4/B4-1</f>
        <v>-6.4390411616500831E-2</v>
      </c>
      <c r="E4" s="7">
        <v>5002165.0264999997</v>
      </c>
      <c r="F4" s="7">
        <v>4680073.5614700001</v>
      </c>
      <c r="G4" s="12">
        <f t="shared" ref="G4:G15" si="1">F4/E4-1</f>
        <v>-6.4390411616500831E-2</v>
      </c>
    </row>
    <row r="5" spans="1:7" ht="14.25" x14ac:dyDescent="0.2">
      <c r="A5" s="8" t="s">
        <v>205</v>
      </c>
      <c r="B5" s="9">
        <v>2254833.4142800001</v>
      </c>
      <c r="C5" s="9">
        <v>1675653.72184</v>
      </c>
      <c r="D5" s="13">
        <f t="shared" si="0"/>
        <v>-0.256861411034633</v>
      </c>
      <c r="E5" s="9">
        <v>2254833.4142800001</v>
      </c>
      <c r="F5" s="9">
        <v>1675653.72184</v>
      </c>
      <c r="G5" s="13">
        <f t="shared" si="1"/>
        <v>-0.256861411034633</v>
      </c>
    </row>
    <row r="6" spans="1:7" ht="14.25" x14ac:dyDescent="0.2">
      <c r="A6" s="6" t="s">
        <v>197</v>
      </c>
      <c r="B6" s="7">
        <v>923994.48528999998</v>
      </c>
      <c r="C6" s="7">
        <v>876205.89055999997</v>
      </c>
      <c r="D6" s="12">
        <f t="shared" si="0"/>
        <v>-5.1719567043737591E-2</v>
      </c>
      <c r="E6" s="7">
        <v>923994.48528999998</v>
      </c>
      <c r="F6" s="7">
        <v>876205.89055999997</v>
      </c>
      <c r="G6" s="12">
        <f t="shared" si="1"/>
        <v>-5.1719567043737591E-2</v>
      </c>
    </row>
    <row r="7" spans="1:7" ht="14.25" x14ac:dyDescent="0.2">
      <c r="A7" s="8" t="s">
        <v>203</v>
      </c>
      <c r="B7" s="9">
        <v>555164.44064000004</v>
      </c>
      <c r="C7" s="9">
        <v>516106.08736</v>
      </c>
      <c r="D7" s="13">
        <f t="shared" si="0"/>
        <v>-7.0354566000252361E-2</v>
      </c>
      <c r="E7" s="9">
        <v>555164.44064000004</v>
      </c>
      <c r="F7" s="9">
        <v>516106.08736</v>
      </c>
      <c r="G7" s="13">
        <f t="shared" si="1"/>
        <v>-7.0354566000252361E-2</v>
      </c>
    </row>
    <row r="8" spans="1:7" ht="14.25" x14ac:dyDescent="0.2">
      <c r="A8" s="6" t="s">
        <v>199</v>
      </c>
      <c r="B8" s="7">
        <v>951283.18495000002</v>
      </c>
      <c r="C8" s="7">
        <v>513800.14019000001</v>
      </c>
      <c r="D8" s="12">
        <f t="shared" si="0"/>
        <v>-0.4598872887498735</v>
      </c>
      <c r="E8" s="7">
        <v>951283.18495000002</v>
      </c>
      <c r="F8" s="7">
        <v>513800.14019000001</v>
      </c>
      <c r="G8" s="12">
        <f t="shared" si="1"/>
        <v>-0.4598872887498735</v>
      </c>
    </row>
    <row r="9" spans="1:7" ht="15" x14ac:dyDescent="0.25">
      <c r="A9" s="153" t="s">
        <v>201</v>
      </c>
      <c r="B9" s="154">
        <v>245759.70480000001</v>
      </c>
      <c r="C9" s="154">
        <v>254127.37351999999</v>
      </c>
      <c r="D9" s="155">
        <f t="shared" si="0"/>
        <v>3.4048172082602468E-2</v>
      </c>
      <c r="E9" s="154">
        <v>245759.70480000001</v>
      </c>
      <c r="F9" s="154">
        <v>254127.37351999999</v>
      </c>
      <c r="G9" s="13">
        <f t="shared" si="1"/>
        <v>3.4048172082602468E-2</v>
      </c>
    </row>
    <row r="10" spans="1:7" ht="14.25" x14ac:dyDescent="0.2">
      <c r="A10" s="6" t="s">
        <v>202</v>
      </c>
      <c r="B10" s="7">
        <v>295933.67517</v>
      </c>
      <c r="C10" s="7">
        <v>234984.94574</v>
      </c>
      <c r="D10" s="12">
        <f t="shared" si="0"/>
        <v>-0.20595401788927137</v>
      </c>
      <c r="E10" s="7">
        <v>295933.67517</v>
      </c>
      <c r="F10" s="7">
        <v>234984.94574</v>
      </c>
      <c r="G10" s="12">
        <f t="shared" si="1"/>
        <v>-0.20595401788927137</v>
      </c>
    </row>
    <row r="11" spans="1:7" ht="14.25" x14ac:dyDescent="0.2">
      <c r="A11" s="8" t="s">
        <v>207</v>
      </c>
      <c r="B11" s="9">
        <v>177110.62813999999</v>
      </c>
      <c r="C11" s="9">
        <v>166378.19354000001</v>
      </c>
      <c r="D11" s="13">
        <f t="shared" si="0"/>
        <v>-6.0597349310490545E-2</v>
      </c>
      <c r="E11" s="9">
        <v>177110.62813999999</v>
      </c>
      <c r="F11" s="9">
        <v>166378.19354000001</v>
      </c>
      <c r="G11" s="13">
        <f t="shared" si="1"/>
        <v>-6.0597349310490545E-2</v>
      </c>
    </row>
    <row r="12" spans="1:7" ht="14.25" x14ac:dyDescent="0.2">
      <c r="A12" s="6" t="s">
        <v>206</v>
      </c>
      <c r="B12" s="7">
        <v>139561.12007999999</v>
      </c>
      <c r="C12" s="7">
        <v>122140.32627000001</v>
      </c>
      <c r="D12" s="12">
        <f t="shared" si="0"/>
        <v>-0.12482555170103204</v>
      </c>
      <c r="E12" s="7">
        <v>139561.12007999999</v>
      </c>
      <c r="F12" s="7">
        <v>122140.32627000001</v>
      </c>
      <c r="G12" s="12">
        <f t="shared" si="1"/>
        <v>-0.12482555170103204</v>
      </c>
    </row>
    <row r="13" spans="1:7" ht="14.25" x14ac:dyDescent="0.2">
      <c r="A13" s="8" t="s">
        <v>200</v>
      </c>
      <c r="B13" s="9">
        <v>161650.78662999999</v>
      </c>
      <c r="C13" s="9">
        <v>115286.29742</v>
      </c>
      <c r="D13" s="13">
        <f t="shared" si="0"/>
        <v>-0.28681882826913152</v>
      </c>
      <c r="E13" s="9">
        <v>161650.78662999999</v>
      </c>
      <c r="F13" s="9">
        <v>115286.29742</v>
      </c>
      <c r="G13" s="13">
        <f t="shared" si="1"/>
        <v>-0.28681882826913152</v>
      </c>
    </row>
    <row r="14" spans="1:7" ht="14.25" x14ac:dyDescent="0.2">
      <c r="A14" s="6" t="s">
        <v>204</v>
      </c>
      <c r="B14" s="7">
        <v>48123.761330000001</v>
      </c>
      <c r="C14" s="7">
        <v>52261.954919999996</v>
      </c>
      <c r="D14" s="12">
        <f t="shared" si="0"/>
        <v>8.5990651512525718E-2</v>
      </c>
      <c r="E14" s="7">
        <v>48123.761330000001</v>
      </c>
      <c r="F14" s="7">
        <v>52261.954919999996</v>
      </c>
      <c r="G14" s="12">
        <f t="shared" si="1"/>
        <v>8.5990651512525718E-2</v>
      </c>
    </row>
    <row r="15" spans="1:7" ht="14.25" x14ac:dyDescent="0.2">
      <c r="A15" s="8" t="s">
        <v>208</v>
      </c>
      <c r="B15" s="9">
        <v>1251.17534</v>
      </c>
      <c r="C15" s="9">
        <v>1131.56664</v>
      </c>
      <c r="D15" s="13">
        <f t="shared" si="0"/>
        <v>-9.559707274921192E-2</v>
      </c>
      <c r="E15" s="9">
        <v>1251.17534</v>
      </c>
      <c r="F15" s="9">
        <v>1131.56664</v>
      </c>
      <c r="G15" s="13">
        <f t="shared" si="1"/>
        <v>-9.559707274921192E-2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B34" sqref="B34"/>
    </sheetView>
  </sheetViews>
  <sheetFormatPr defaultRowHeight="12.75" x14ac:dyDescent="0.2"/>
  <cols>
    <col min="1" max="1" width="28.7109375" bestFit="1" customWidth="1"/>
    <col min="2" max="3" width="16.28515625" bestFit="1" customWidth="1"/>
    <col min="4" max="4" width="7.5703125" bestFit="1" customWidth="1"/>
    <col min="5" max="5" width="26.28515625" customWidth="1"/>
    <col min="6" max="6" width="22.28515625" customWidth="1"/>
  </cols>
  <sheetData>
    <row r="1" spans="1:7" ht="15" x14ac:dyDescent="0.25">
      <c r="A1" s="157" t="s">
        <v>499</v>
      </c>
      <c r="B1" s="157"/>
      <c r="C1" s="157"/>
      <c r="D1" s="157"/>
      <c r="E1" s="157"/>
      <c r="F1" s="157"/>
      <c r="G1" s="157"/>
    </row>
    <row r="2" spans="1:7" ht="15" x14ac:dyDescent="0.25">
      <c r="A2" s="21" t="s">
        <v>86</v>
      </c>
      <c r="B2" s="21" t="s">
        <v>497</v>
      </c>
      <c r="C2" s="21" t="s">
        <v>498</v>
      </c>
      <c r="D2" s="21" t="s">
        <v>85</v>
      </c>
      <c r="E2" s="21" t="s">
        <v>494</v>
      </c>
      <c r="F2" s="21" t="s">
        <v>495</v>
      </c>
      <c r="G2" s="21" t="s">
        <v>85</v>
      </c>
    </row>
    <row r="3" spans="1:7" ht="15" x14ac:dyDescent="0.25">
      <c r="A3" s="10" t="s">
        <v>0</v>
      </c>
      <c r="B3" s="11">
        <v>7489058.3039100002</v>
      </c>
      <c r="C3" s="11">
        <v>7457133.6527429996</v>
      </c>
      <c r="D3" s="14">
        <f>C3/B3-1</f>
        <v>-4.2628391810399791E-3</v>
      </c>
      <c r="E3" s="11">
        <v>7489058.3039100002</v>
      </c>
      <c r="F3" s="11">
        <v>7457133.6527429996</v>
      </c>
      <c r="G3" s="14">
        <f>F3/E3-1</f>
        <v>-4.2628391810399791E-3</v>
      </c>
    </row>
    <row r="4" spans="1:7" ht="14.25" x14ac:dyDescent="0.2">
      <c r="A4" s="6" t="s">
        <v>198</v>
      </c>
      <c r="B4" s="7">
        <v>2106899.5260729999</v>
      </c>
      <c r="C4" s="7">
        <v>2200447.726214</v>
      </c>
      <c r="D4" s="12">
        <f t="shared" ref="D4:D15" si="0">C4/B4-1</f>
        <v>4.440088337546988E-2</v>
      </c>
      <c r="E4" s="7">
        <v>2106899.5260729999</v>
      </c>
      <c r="F4" s="7">
        <v>2200447.726214</v>
      </c>
      <c r="G4" s="12">
        <f t="shared" ref="G4:G15" si="1">F4/E4-1</f>
        <v>4.440088337546988E-2</v>
      </c>
    </row>
    <row r="5" spans="1:7" ht="14.25" x14ac:dyDescent="0.2">
      <c r="A5" s="8" t="s">
        <v>205</v>
      </c>
      <c r="B5" s="9">
        <v>1924535.967498</v>
      </c>
      <c r="C5" s="9">
        <v>1620576.4790930001</v>
      </c>
      <c r="D5" s="13">
        <f t="shared" si="0"/>
        <v>-0.15793910508212716</v>
      </c>
      <c r="E5" s="9">
        <v>1924535.967498</v>
      </c>
      <c r="F5" s="9">
        <v>1620576.4790930001</v>
      </c>
      <c r="G5" s="13">
        <f t="shared" si="1"/>
        <v>-0.15793910508212716</v>
      </c>
    </row>
    <row r="6" spans="1:7" ht="14.25" x14ac:dyDescent="0.2">
      <c r="A6" s="6" t="s">
        <v>197</v>
      </c>
      <c r="B6" s="7">
        <v>1086622.7013640001</v>
      </c>
      <c r="C6" s="7">
        <v>1421178.0464580001</v>
      </c>
      <c r="D6" s="12">
        <f t="shared" si="0"/>
        <v>0.30788547365524765</v>
      </c>
      <c r="E6" s="7">
        <v>1086622.7013640001</v>
      </c>
      <c r="F6" s="7">
        <v>1421178.0464580001</v>
      </c>
      <c r="G6" s="12">
        <f t="shared" si="1"/>
        <v>0.30788547365524765</v>
      </c>
    </row>
    <row r="7" spans="1:7" ht="14.25" x14ac:dyDescent="0.2">
      <c r="A7" s="8" t="s">
        <v>201</v>
      </c>
      <c r="B7" s="9">
        <v>429228.42608900002</v>
      </c>
      <c r="C7" s="9">
        <v>506748.75185</v>
      </c>
      <c r="D7" s="13">
        <f t="shared" si="0"/>
        <v>0.18060389538349497</v>
      </c>
      <c r="E7" s="9">
        <v>429228.42608900002</v>
      </c>
      <c r="F7" s="9">
        <v>506748.75185</v>
      </c>
      <c r="G7" s="13">
        <f t="shared" si="1"/>
        <v>0.18060389538349497</v>
      </c>
    </row>
    <row r="8" spans="1:7" ht="14.25" x14ac:dyDescent="0.2">
      <c r="A8" s="6" t="s">
        <v>206</v>
      </c>
      <c r="B8" s="7">
        <v>346256.52505400003</v>
      </c>
      <c r="C8" s="7">
        <v>438347.20293299999</v>
      </c>
      <c r="D8" s="12">
        <f t="shared" si="0"/>
        <v>0.26596084467906578</v>
      </c>
      <c r="E8" s="7">
        <v>346256.52505400003</v>
      </c>
      <c r="F8" s="7">
        <v>438347.20293299999</v>
      </c>
      <c r="G8" s="12">
        <f t="shared" si="1"/>
        <v>0.26596084467906578</v>
      </c>
    </row>
    <row r="9" spans="1:7" ht="15" x14ac:dyDescent="0.25">
      <c r="A9" s="153" t="s">
        <v>203</v>
      </c>
      <c r="B9" s="154">
        <v>492917.74329999997</v>
      </c>
      <c r="C9" s="154">
        <v>400742.05812</v>
      </c>
      <c r="D9" s="155">
        <f t="shared" si="0"/>
        <v>-0.18700013629637169</v>
      </c>
      <c r="E9" s="154">
        <v>492917.74329999997</v>
      </c>
      <c r="F9" s="154">
        <v>400742.05812</v>
      </c>
      <c r="G9" s="13">
        <f t="shared" si="1"/>
        <v>-0.18700013629637169</v>
      </c>
    </row>
    <row r="10" spans="1:7" ht="14.25" x14ac:dyDescent="0.2">
      <c r="A10" s="6" t="s">
        <v>199</v>
      </c>
      <c r="B10" s="7">
        <v>515784.728283</v>
      </c>
      <c r="C10" s="7">
        <v>276739.11109600001</v>
      </c>
      <c r="D10" s="12">
        <f t="shared" si="0"/>
        <v>-0.46346005238030386</v>
      </c>
      <c r="E10" s="7">
        <v>515784.728283</v>
      </c>
      <c r="F10" s="7">
        <v>276739.11109600001</v>
      </c>
      <c r="G10" s="12">
        <f t="shared" si="1"/>
        <v>-0.46346005238030386</v>
      </c>
    </row>
    <row r="11" spans="1:7" ht="14.25" x14ac:dyDescent="0.2">
      <c r="A11" s="8" t="s">
        <v>200</v>
      </c>
      <c r="B11" s="9">
        <v>218807.33843100001</v>
      </c>
      <c r="C11" s="9">
        <v>205908.725358</v>
      </c>
      <c r="D11" s="13">
        <f t="shared" si="0"/>
        <v>-5.8949636540949646E-2</v>
      </c>
      <c r="E11" s="9">
        <v>218807.33843100001</v>
      </c>
      <c r="F11" s="9">
        <v>205908.725358</v>
      </c>
      <c r="G11" s="13">
        <f t="shared" si="1"/>
        <v>-5.8949636540949646E-2</v>
      </c>
    </row>
    <row r="12" spans="1:7" ht="14.25" x14ac:dyDescent="0.2">
      <c r="A12" s="6" t="s">
        <v>202</v>
      </c>
      <c r="B12" s="7">
        <v>216612.92082500001</v>
      </c>
      <c r="C12" s="7">
        <v>175854.49264099999</v>
      </c>
      <c r="D12" s="12">
        <f t="shared" si="0"/>
        <v>-0.18816249754985048</v>
      </c>
      <c r="E12" s="7">
        <v>216612.92082500001</v>
      </c>
      <c r="F12" s="7">
        <v>175854.49264099999</v>
      </c>
      <c r="G12" s="12">
        <f t="shared" si="1"/>
        <v>-0.18816249754985048</v>
      </c>
    </row>
    <row r="13" spans="1:7" ht="14.25" x14ac:dyDescent="0.2">
      <c r="A13" s="8" t="s">
        <v>207</v>
      </c>
      <c r="B13" s="9">
        <v>100016.90399999999</v>
      </c>
      <c r="C13" s="9">
        <v>162288.99965000001</v>
      </c>
      <c r="D13" s="13">
        <f t="shared" si="0"/>
        <v>0.62261570954045942</v>
      </c>
      <c r="E13" s="9">
        <v>100016.90399999999</v>
      </c>
      <c r="F13" s="9">
        <v>162288.99965000001</v>
      </c>
      <c r="G13" s="13">
        <f t="shared" si="1"/>
        <v>0.62261570954045942</v>
      </c>
    </row>
    <row r="14" spans="1:7" ht="14.25" x14ac:dyDescent="0.2">
      <c r="A14" s="6" t="s">
        <v>204</v>
      </c>
      <c r="B14" s="7">
        <v>50518.843175000002</v>
      </c>
      <c r="C14" s="7">
        <v>47179.591229999998</v>
      </c>
      <c r="D14" s="12">
        <f t="shared" si="0"/>
        <v>-6.6099137176056311E-2</v>
      </c>
      <c r="E14" s="7">
        <v>50518.843175000002</v>
      </c>
      <c r="F14" s="7">
        <v>47179.591229999998</v>
      </c>
      <c r="G14" s="12">
        <f t="shared" si="1"/>
        <v>-6.6099137176056311E-2</v>
      </c>
    </row>
    <row r="15" spans="1:7" ht="14.25" x14ac:dyDescent="0.2">
      <c r="A15" s="8" t="s">
        <v>208</v>
      </c>
      <c r="B15" s="9">
        <v>856.67981799999995</v>
      </c>
      <c r="C15" s="9">
        <v>1122.4681</v>
      </c>
      <c r="D15" s="13">
        <f t="shared" si="0"/>
        <v>0.31025393200053197</v>
      </c>
      <c r="E15" s="9">
        <v>856.67981799999995</v>
      </c>
      <c r="F15" s="9">
        <v>1122.4681</v>
      </c>
      <c r="G15" s="13">
        <f t="shared" si="1"/>
        <v>0.31025393200053197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156" t="s">
        <v>500</v>
      </c>
      <c r="B1" s="156"/>
      <c r="C1" s="156"/>
      <c r="D1" s="156"/>
    </row>
    <row r="2" spans="1:4" ht="15" x14ac:dyDescent="0.25">
      <c r="A2" s="77"/>
      <c r="B2" s="77">
        <v>2015</v>
      </c>
      <c r="C2" s="77">
        <v>2016</v>
      </c>
      <c r="D2" s="77"/>
    </row>
    <row r="3" spans="1:4" ht="15" x14ac:dyDescent="0.25">
      <c r="A3" s="15" t="s">
        <v>82</v>
      </c>
      <c r="B3" s="16" t="s">
        <v>493</v>
      </c>
      <c r="C3" s="16" t="s">
        <v>493</v>
      </c>
      <c r="D3" s="16" t="s">
        <v>83</v>
      </c>
    </row>
    <row r="4" spans="1:4" ht="13.5" customHeight="1" x14ac:dyDescent="0.25">
      <c r="A4" s="18" t="s">
        <v>0</v>
      </c>
      <c r="B4" s="19">
        <v>10756831.40315</v>
      </c>
      <c r="C4" s="19">
        <v>9208150.0594699997</v>
      </c>
      <c r="D4" s="17">
        <f t="shared" ref="D4:D67" si="0">IF(B4=0,"",(C4/B4-1))</f>
        <v>-0.14397188964275187</v>
      </c>
    </row>
    <row r="5" spans="1:4" ht="15" x14ac:dyDescent="0.25">
      <c r="A5" s="4" t="s">
        <v>209</v>
      </c>
      <c r="B5" s="5">
        <v>1086808.3741299999</v>
      </c>
      <c r="C5" s="5">
        <v>1070259.1244099999</v>
      </c>
      <c r="D5" s="79">
        <f t="shared" si="0"/>
        <v>-1.5227385171049823E-2</v>
      </c>
    </row>
    <row r="6" spans="1:4" ht="15" x14ac:dyDescent="0.25">
      <c r="A6" s="2" t="s">
        <v>210</v>
      </c>
      <c r="B6" s="3">
        <v>750353.68406</v>
      </c>
      <c r="C6" s="3">
        <v>631011.68672</v>
      </c>
      <c r="D6" s="80">
        <f t="shared" si="0"/>
        <v>-0.15904765962401424</v>
      </c>
    </row>
    <row r="7" spans="1:4" ht="15" x14ac:dyDescent="0.25">
      <c r="A7" s="4" t="s">
        <v>211</v>
      </c>
      <c r="B7" s="5">
        <v>569748.42588999995</v>
      </c>
      <c r="C7" s="5">
        <v>558135.12725999998</v>
      </c>
      <c r="D7" s="79">
        <f t="shared" si="0"/>
        <v>-2.0383204414929135E-2</v>
      </c>
    </row>
    <row r="8" spans="1:4" ht="15" x14ac:dyDescent="0.25">
      <c r="A8" s="2" t="s">
        <v>212</v>
      </c>
      <c r="B8" s="3">
        <v>481048.99771000003</v>
      </c>
      <c r="C8" s="3">
        <v>449071.75696000003</v>
      </c>
      <c r="D8" s="80">
        <f t="shared" si="0"/>
        <v>-6.6473978539037359E-2</v>
      </c>
    </row>
    <row r="9" spans="1:4" ht="15" x14ac:dyDescent="0.25">
      <c r="A9" s="4" t="s">
        <v>214</v>
      </c>
      <c r="B9" s="5">
        <v>846408.82591999997</v>
      </c>
      <c r="C9" s="5">
        <v>441070.08883000002</v>
      </c>
      <c r="D9" s="79">
        <f t="shared" si="0"/>
        <v>-0.47889237999074385</v>
      </c>
    </row>
    <row r="10" spans="1:4" ht="15" x14ac:dyDescent="0.25">
      <c r="A10" s="2" t="s">
        <v>213</v>
      </c>
      <c r="B10" s="3">
        <v>469319.18104</v>
      </c>
      <c r="C10" s="3">
        <v>415852.49776</v>
      </c>
      <c r="D10" s="80">
        <f t="shared" si="0"/>
        <v>-0.11392392520910632</v>
      </c>
    </row>
    <row r="11" spans="1:4" ht="15" x14ac:dyDescent="0.25">
      <c r="A11" s="4" t="s">
        <v>215</v>
      </c>
      <c r="B11" s="5">
        <v>387694.40331000002</v>
      </c>
      <c r="C11" s="5">
        <v>378216.09668999998</v>
      </c>
      <c r="D11" s="79">
        <f t="shared" si="0"/>
        <v>-2.4447880957469525E-2</v>
      </c>
    </row>
    <row r="12" spans="1:4" ht="15" x14ac:dyDescent="0.25">
      <c r="A12" s="2" t="s">
        <v>218</v>
      </c>
      <c r="B12" s="3">
        <v>203169.85073000001</v>
      </c>
      <c r="C12" s="3">
        <v>265130.39116</v>
      </c>
      <c r="D12" s="80">
        <f t="shared" si="0"/>
        <v>0.30496916844390287</v>
      </c>
    </row>
    <row r="13" spans="1:4" ht="15" x14ac:dyDescent="0.25">
      <c r="A13" s="4" t="s">
        <v>216</v>
      </c>
      <c r="B13" s="5">
        <v>399052.98924000002</v>
      </c>
      <c r="C13" s="5">
        <v>260204.56672</v>
      </c>
      <c r="D13" s="79">
        <f t="shared" si="0"/>
        <v>-0.34794482503298141</v>
      </c>
    </row>
    <row r="14" spans="1:4" ht="15" x14ac:dyDescent="0.25">
      <c r="A14" s="2" t="s">
        <v>219</v>
      </c>
      <c r="B14" s="3">
        <v>253565.00008</v>
      </c>
      <c r="C14" s="3">
        <v>249888.03201</v>
      </c>
      <c r="D14" s="80">
        <f t="shared" si="0"/>
        <v>-1.4501086777906735E-2</v>
      </c>
    </row>
    <row r="15" spans="1:4" ht="15" x14ac:dyDescent="0.25">
      <c r="A15" s="4" t="s">
        <v>217</v>
      </c>
      <c r="B15" s="5">
        <v>213114.62727</v>
      </c>
      <c r="C15" s="5">
        <v>245283.60902</v>
      </c>
      <c r="D15" s="79">
        <f t="shared" si="0"/>
        <v>0.15094685035037214</v>
      </c>
    </row>
    <row r="16" spans="1:4" ht="15" x14ac:dyDescent="0.25">
      <c r="A16" s="2" t="s">
        <v>221</v>
      </c>
      <c r="B16" s="3">
        <v>277684.85978</v>
      </c>
      <c r="C16" s="3">
        <v>214029.1777</v>
      </c>
      <c r="D16" s="80">
        <f t="shared" si="0"/>
        <v>-0.22923713640863308</v>
      </c>
    </row>
    <row r="17" spans="1:4" ht="15" x14ac:dyDescent="0.25">
      <c r="A17" s="4" t="s">
        <v>226</v>
      </c>
      <c r="B17" s="5">
        <v>183546.35931</v>
      </c>
      <c r="C17" s="5">
        <v>190069.36092000001</v>
      </c>
      <c r="D17" s="79">
        <f t="shared" si="0"/>
        <v>3.5538714221963863E-2</v>
      </c>
    </row>
    <row r="18" spans="1:4" ht="15" x14ac:dyDescent="0.25">
      <c r="A18" s="2" t="s">
        <v>220</v>
      </c>
      <c r="B18" s="3">
        <v>170740.22382000001</v>
      </c>
      <c r="C18" s="3">
        <v>186164.25383</v>
      </c>
      <c r="D18" s="80">
        <f t="shared" si="0"/>
        <v>9.0336241015242624E-2</v>
      </c>
    </row>
    <row r="19" spans="1:4" ht="15" x14ac:dyDescent="0.25">
      <c r="A19" s="4" t="s">
        <v>224</v>
      </c>
      <c r="B19" s="5">
        <v>208357.50474</v>
      </c>
      <c r="C19" s="5">
        <v>182105.55923000001</v>
      </c>
      <c r="D19" s="79">
        <f t="shared" si="0"/>
        <v>-0.12599472019382563</v>
      </c>
    </row>
    <row r="20" spans="1:4" ht="15" x14ac:dyDescent="0.25">
      <c r="A20" s="2" t="s">
        <v>225</v>
      </c>
      <c r="B20" s="3">
        <v>212682.59645000001</v>
      </c>
      <c r="C20" s="3">
        <v>173064.40521</v>
      </c>
      <c r="D20" s="80">
        <f t="shared" si="0"/>
        <v>-0.18627848211978137</v>
      </c>
    </row>
    <row r="21" spans="1:4" ht="15" x14ac:dyDescent="0.25">
      <c r="A21" s="4" t="s">
        <v>223</v>
      </c>
      <c r="B21" s="5">
        <v>153158.78034999999</v>
      </c>
      <c r="C21" s="5">
        <v>158519.01360000001</v>
      </c>
      <c r="D21" s="79">
        <f t="shared" si="0"/>
        <v>3.4997884141873881E-2</v>
      </c>
    </row>
    <row r="22" spans="1:4" ht="15" x14ac:dyDescent="0.25">
      <c r="A22" s="2" t="s">
        <v>230</v>
      </c>
      <c r="B22" s="3">
        <v>128484.50625000001</v>
      </c>
      <c r="C22" s="3">
        <v>124682.39743</v>
      </c>
      <c r="D22" s="80">
        <f t="shared" si="0"/>
        <v>-2.9591963505716579E-2</v>
      </c>
    </row>
    <row r="23" spans="1:4" ht="15" x14ac:dyDescent="0.25">
      <c r="A23" s="4" t="s">
        <v>229</v>
      </c>
      <c r="B23" s="5">
        <v>104040.68643</v>
      </c>
      <c r="C23" s="5">
        <v>110561.24557</v>
      </c>
      <c r="D23" s="79">
        <f t="shared" si="0"/>
        <v>6.2673165313909429E-2</v>
      </c>
    </row>
    <row r="24" spans="1:4" ht="15" x14ac:dyDescent="0.25">
      <c r="A24" s="2" t="s">
        <v>222</v>
      </c>
      <c r="B24" s="3">
        <v>313273.69130000001</v>
      </c>
      <c r="C24" s="3">
        <v>109898.26669</v>
      </c>
      <c r="D24" s="80">
        <f t="shared" si="0"/>
        <v>-0.64919407616403313</v>
      </c>
    </row>
    <row r="25" spans="1:4" ht="15" x14ac:dyDescent="0.25">
      <c r="A25" s="4" t="s">
        <v>227</v>
      </c>
      <c r="B25" s="5">
        <v>140502.04404000001</v>
      </c>
      <c r="C25" s="5">
        <v>103784.85451</v>
      </c>
      <c r="D25" s="79">
        <f t="shared" si="0"/>
        <v>-0.26132850792937123</v>
      </c>
    </row>
    <row r="26" spans="1:4" ht="15" x14ac:dyDescent="0.25">
      <c r="A26" s="2" t="s">
        <v>232</v>
      </c>
      <c r="B26" s="3">
        <v>103626.23561</v>
      </c>
      <c r="C26" s="3">
        <v>97349.331130000006</v>
      </c>
      <c r="D26" s="80">
        <f t="shared" si="0"/>
        <v>-6.0572541722187845E-2</v>
      </c>
    </row>
    <row r="27" spans="1:4" ht="15" x14ac:dyDescent="0.25">
      <c r="A27" s="4" t="s">
        <v>231</v>
      </c>
      <c r="B27" s="5">
        <v>136138.95694</v>
      </c>
      <c r="C27" s="5">
        <v>88151.630900000004</v>
      </c>
      <c r="D27" s="79">
        <f t="shared" si="0"/>
        <v>-0.35248783389128846</v>
      </c>
    </row>
    <row r="28" spans="1:4" ht="15" x14ac:dyDescent="0.25">
      <c r="A28" s="2" t="s">
        <v>234</v>
      </c>
      <c r="B28" s="3">
        <v>120321.6621</v>
      </c>
      <c r="C28" s="3">
        <v>86335.080270000006</v>
      </c>
      <c r="D28" s="80">
        <f t="shared" si="0"/>
        <v>-0.28246436457762325</v>
      </c>
    </row>
    <row r="29" spans="1:4" ht="15" x14ac:dyDescent="0.25">
      <c r="A29" s="4" t="s">
        <v>236</v>
      </c>
      <c r="B29" s="5">
        <v>88013.356249999997</v>
      </c>
      <c r="C29" s="5">
        <v>84372.836320000002</v>
      </c>
      <c r="D29" s="79">
        <f t="shared" si="0"/>
        <v>-4.1363266725781722E-2</v>
      </c>
    </row>
    <row r="30" spans="1:4" ht="15" x14ac:dyDescent="0.25">
      <c r="A30" s="2" t="s">
        <v>235</v>
      </c>
      <c r="B30" s="3">
        <v>91731.637600000002</v>
      </c>
      <c r="C30" s="3">
        <v>81153.856379999997</v>
      </c>
      <c r="D30" s="80">
        <f t="shared" si="0"/>
        <v>-0.11531224664411754</v>
      </c>
    </row>
    <row r="31" spans="1:4" ht="15" x14ac:dyDescent="0.25">
      <c r="A31" s="4" t="s">
        <v>239</v>
      </c>
      <c r="B31" s="5">
        <v>79557.479789999998</v>
      </c>
      <c r="C31" s="5">
        <v>77816.448759999999</v>
      </c>
      <c r="D31" s="79">
        <f t="shared" si="0"/>
        <v>-2.1883938940695735E-2</v>
      </c>
    </row>
    <row r="32" spans="1:4" ht="15" x14ac:dyDescent="0.25">
      <c r="A32" s="2" t="s">
        <v>233</v>
      </c>
      <c r="B32" s="3">
        <v>116506.47374</v>
      </c>
      <c r="C32" s="3">
        <v>75675.203750000001</v>
      </c>
      <c r="D32" s="80">
        <f t="shared" si="0"/>
        <v>-0.35046352944404202</v>
      </c>
    </row>
    <row r="33" spans="1:4" ht="15" x14ac:dyDescent="0.25">
      <c r="A33" s="4" t="s">
        <v>238</v>
      </c>
      <c r="B33" s="5">
        <v>75344.188519999996</v>
      </c>
      <c r="C33" s="5">
        <v>68790.834229999993</v>
      </c>
      <c r="D33" s="79">
        <f t="shared" si="0"/>
        <v>-8.6978895369752673E-2</v>
      </c>
    </row>
    <row r="34" spans="1:4" ht="15" x14ac:dyDescent="0.25">
      <c r="A34" s="2" t="s">
        <v>237</v>
      </c>
      <c r="B34" s="3">
        <v>79923.985629999996</v>
      </c>
      <c r="C34" s="3">
        <v>65572.303499999995</v>
      </c>
      <c r="D34" s="80">
        <f t="shared" si="0"/>
        <v>-0.17956664719449378</v>
      </c>
    </row>
    <row r="35" spans="1:4" ht="15" x14ac:dyDescent="0.25">
      <c r="A35" s="4" t="s">
        <v>241</v>
      </c>
      <c r="B35" s="5">
        <v>58101.591719999997</v>
      </c>
      <c r="C35" s="5">
        <v>60169.844940000003</v>
      </c>
      <c r="D35" s="79">
        <f t="shared" si="0"/>
        <v>3.559718690612157E-2</v>
      </c>
    </row>
    <row r="36" spans="1:4" ht="15" x14ac:dyDescent="0.25">
      <c r="A36" s="2" t="s">
        <v>243</v>
      </c>
      <c r="B36" s="3">
        <v>61571.414109999998</v>
      </c>
      <c r="C36" s="3">
        <v>59384.386789999997</v>
      </c>
      <c r="D36" s="80">
        <f t="shared" si="0"/>
        <v>-3.55201736327313E-2</v>
      </c>
    </row>
    <row r="37" spans="1:4" ht="15" x14ac:dyDescent="0.25">
      <c r="A37" s="4" t="s">
        <v>247</v>
      </c>
      <c r="B37" s="5">
        <v>56691.31869</v>
      </c>
      <c r="C37" s="5">
        <v>56453.185360000003</v>
      </c>
      <c r="D37" s="79">
        <f t="shared" si="0"/>
        <v>-4.2005255037752542E-3</v>
      </c>
    </row>
    <row r="38" spans="1:4" ht="15" x14ac:dyDescent="0.25">
      <c r="A38" s="2" t="s">
        <v>250</v>
      </c>
      <c r="B38" s="3">
        <v>61367.268669999998</v>
      </c>
      <c r="C38" s="3">
        <v>53020.739759999997</v>
      </c>
      <c r="D38" s="80">
        <f t="shared" si="0"/>
        <v>-0.13600945733601277</v>
      </c>
    </row>
    <row r="39" spans="1:4" ht="15" x14ac:dyDescent="0.25">
      <c r="A39" s="4" t="s">
        <v>245</v>
      </c>
      <c r="B39" s="5">
        <v>66225.422319999998</v>
      </c>
      <c r="C39" s="5">
        <v>51996.613940000003</v>
      </c>
      <c r="D39" s="79">
        <f t="shared" si="0"/>
        <v>-0.21485417354149383</v>
      </c>
    </row>
    <row r="40" spans="1:4" ht="15" x14ac:dyDescent="0.25">
      <c r="A40" s="2" t="s">
        <v>251</v>
      </c>
      <c r="B40" s="3">
        <v>49268.516750000003</v>
      </c>
      <c r="C40" s="3">
        <v>51245.098080000003</v>
      </c>
      <c r="D40" s="80">
        <f t="shared" si="0"/>
        <v>4.0118547510363145E-2</v>
      </c>
    </row>
    <row r="41" spans="1:4" ht="15" x14ac:dyDescent="0.25">
      <c r="A41" s="4" t="s">
        <v>240</v>
      </c>
      <c r="B41" s="5">
        <v>65540.46299</v>
      </c>
      <c r="C41" s="5">
        <v>50258.443979999996</v>
      </c>
      <c r="D41" s="79">
        <f t="shared" si="0"/>
        <v>-0.23316922573970367</v>
      </c>
    </row>
    <row r="42" spans="1:4" ht="15" x14ac:dyDescent="0.25">
      <c r="A42" s="2" t="s">
        <v>242</v>
      </c>
      <c r="B42" s="3">
        <v>53493.62947</v>
      </c>
      <c r="C42" s="3">
        <v>45502.085310000002</v>
      </c>
      <c r="D42" s="80">
        <f t="shared" si="0"/>
        <v>-0.14939244615065372</v>
      </c>
    </row>
    <row r="43" spans="1:4" ht="15" x14ac:dyDescent="0.25">
      <c r="A43" s="4" t="s">
        <v>228</v>
      </c>
      <c r="B43" s="5">
        <v>188813.35081</v>
      </c>
      <c r="C43" s="5">
        <v>44944.836649999997</v>
      </c>
      <c r="D43" s="79">
        <f t="shared" si="0"/>
        <v>-0.76196155379273312</v>
      </c>
    </row>
    <row r="44" spans="1:4" ht="15" x14ac:dyDescent="0.25">
      <c r="A44" s="2" t="s">
        <v>253</v>
      </c>
      <c r="B44" s="3">
        <v>21433.650799999999</v>
      </c>
      <c r="C44" s="3">
        <v>44095.071799999998</v>
      </c>
      <c r="D44" s="80">
        <f t="shared" si="0"/>
        <v>1.0572823646077132</v>
      </c>
    </row>
    <row r="45" spans="1:4" ht="15" x14ac:dyDescent="0.25">
      <c r="A45" s="4" t="s">
        <v>248</v>
      </c>
      <c r="B45" s="5">
        <v>46453.852619999998</v>
      </c>
      <c r="C45" s="5">
        <v>43031.449780000003</v>
      </c>
      <c r="D45" s="79">
        <f t="shared" si="0"/>
        <v>-7.3673175570513005E-2</v>
      </c>
    </row>
    <row r="46" spans="1:4" ht="15" x14ac:dyDescent="0.25">
      <c r="A46" s="2" t="s">
        <v>246</v>
      </c>
      <c r="B46" s="3">
        <v>37793.263559999999</v>
      </c>
      <c r="C46" s="3">
        <v>41303.429279999997</v>
      </c>
      <c r="D46" s="80">
        <f t="shared" si="0"/>
        <v>9.2878079037215455E-2</v>
      </c>
    </row>
    <row r="47" spans="1:4" ht="15" x14ac:dyDescent="0.25">
      <c r="A47" s="4" t="s">
        <v>259</v>
      </c>
      <c r="B47" s="5">
        <v>41906.846440000001</v>
      </c>
      <c r="C47" s="5">
        <v>40236.241249999999</v>
      </c>
      <c r="D47" s="79">
        <f t="shared" si="0"/>
        <v>-3.9864731706593215E-2</v>
      </c>
    </row>
    <row r="48" spans="1:4" ht="15" x14ac:dyDescent="0.25">
      <c r="A48" s="2" t="s">
        <v>257</v>
      </c>
      <c r="B48" s="3">
        <v>33148.845509999999</v>
      </c>
      <c r="C48" s="3">
        <v>37872.342080000002</v>
      </c>
      <c r="D48" s="80">
        <f t="shared" si="0"/>
        <v>0.14249354682880488</v>
      </c>
    </row>
    <row r="49" spans="1:4" ht="15" x14ac:dyDescent="0.25">
      <c r="A49" s="4" t="s">
        <v>255</v>
      </c>
      <c r="B49" s="5">
        <v>24246.187750000001</v>
      </c>
      <c r="C49" s="5">
        <v>36333.552779999998</v>
      </c>
      <c r="D49" s="79">
        <f t="shared" si="0"/>
        <v>0.49852641391016195</v>
      </c>
    </row>
    <row r="50" spans="1:4" ht="15" x14ac:dyDescent="0.25">
      <c r="A50" s="2" t="s">
        <v>258</v>
      </c>
      <c r="B50" s="3">
        <v>34905.348230000003</v>
      </c>
      <c r="C50" s="3">
        <v>35640.04795</v>
      </c>
      <c r="D50" s="80">
        <f t="shared" si="0"/>
        <v>2.1048342367447015E-2</v>
      </c>
    </row>
    <row r="51" spans="1:4" ht="15" x14ac:dyDescent="0.25">
      <c r="A51" s="4" t="s">
        <v>260</v>
      </c>
      <c r="B51" s="5">
        <v>16077.994000000001</v>
      </c>
      <c r="C51" s="5">
        <v>35270.573880000004</v>
      </c>
      <c r="D51" s="79">
        <f t="shared" si="0"/>
        <v>1.1937173182176832</v>
      </c>
    </row>
    <row r="52" spans="1:4" ht="15" x14ac:dyDescent="0.25">
      <c r="A52" s="2" t="s">
        <v>254</v>
      </c>
      <c r="B52" s="3">
        <v>37774.582950000004</v>
      </c>
      <c r="C52" s="3">
        <v>33958.18507</v>
      </c>
      <c r="D52" s="80">
        <f t="shared" si="0"/>
        <v>-0.10103084089774195</v>
      </c>
    </row>
    <row r="53" spans="1:4" ht="15" x14ac:dyDescent="0.25">
      <c r="A53" s="4" t="s">
        <v>249</v>
      </c>
      <c r="B53" s="5">
        <v>47189.95882</v>
      </c>
      <c r="C53" s="5">
        <v>33863.380799999999</v>
      </c>
      <c r="D53" s="79">
        <f t="shared" si="0"/>
        <v>-0.28240283215402906</v>
      </c>
    </row>
    <row r="54" spans="1:4" ht="15" x14ac:dyDescent="0.25">
      <c r="A54" s="2" t="s">
        <v>264</v>
      </c>
      <c r="B54" s="3">
        <v>26599.974030000001</v>
      </c>
      <c r="C54" s="3">
        <v>32268.33006</v>
      </c>
      <c r="D54" s="80">
        <f t="shared" si="0"/>
        <v>0.21309629940266528</v>
      </c>
    </row>
    <row r="55" spans="1:4" ht="15" x14ac:dyDescent="0.25">
      <c r="A55" s="4" t="s">
        <v>273</v>
      </c>
      <c r="B55" s="5">
        <v>22129.995989999999</v>
      </c>
      <c r="C55" s="5">
        <v>32049.53515</v>
      </c>
      <c r="D55" s="79">
        <f t="shared" si="0"/>
        <v>0.44823953716405529</v>
      </c>
    </row>
    <row r="56" spans="1:4" ht="15" x14ac:dyDescent="0.25">
      <c r="A56" s="2" t="s">
        <v>256</v>
      </c>
      <c r="B56" s="3">
        <v>36535.780890000002</v>
      </c>
      <c r="C56" s="3">
        <v>31314.171760000001</v>
      </c>
      <c r="D56" s="80">
        <f t="shared" si="0"/>
        <v>-0.14291768241442393</v>
      </c>
    </row>
    <row r="57" spans="1:4" ht="15" x14ac:dyDescent="0.25">
      <c r="A57" s="4" t="s">
        <v>270</v>
      </c>
      <c r="B57" s="5">
        <v>33133.939380000003</v>
      </c>
      <c r="C57" s="5">
        <v>30864.88279</v>
      </c>
      <c r="D57" s="79">
        <f t="shared" si="0"/>
        <v>-6.848134065729683E-2</v>
      </c>
    </row>
    <row r="58" spans="1:4" ht="15" x14ac:dyDescent="0.25">
      <c r="A58" s="2" t="s">
        <v>252</v>
      </c>
      <c r="B58" s="3">
        <v>36768.497190000002</v>
      </c>
      <c r="C58" s="3">
        <v>30818.192749999998</v>
      </c>
      <c r="D58" s="80">
        <f t="shared" si="0"/>
        <v>-0.16183159211680587</v>
      </c>
    </row>
    <row r="59" spans="1:4" ht="15" x14ac:dyDescent="0.25">
      <c r="A59" s="4" t="s">
        <v>261</v>
      </c>
      <c r="B59" s="5">
        <v>33054.527820000003</v>
      </c>
      <c r="C59" s="5">
        <v>26466.096509999999</v>
      </c>
      <c r="D59" s="79">
        <f t="shared" si="0"/>
        <v>-0.19932008546234936</v>
      </c>
    </row>
    <row r="60" spans="1:4" ht="15" x14ac:dyDescent="0.25">
      <c r="A60" s="2" t="s">
        <v>262</v>
      </c>
      <c r="B60" s="3">
        <v>33200.07344</v>
      </c>
      <c r="C60" s="3">
        <v>25763.379669999998</v>
      </c>
      <c r="D60" s="80">
        <f t="shared" si="0"/>
        <v>-0.22399630481058364</v>
      </c>
    </row>
    <row r="61" spans="1:4" ht="15" x14ac:dyDescent="0.25">
      <c r="A61" s="4" t="s">
        <v>267</v>
      </c>
      <c r="B61" s="5">
        <v>27714.889800000001</v>
      </c>
      <c r="C61" s="5">
        <v>25431.72623</v>
      </c>
      <c r="D61" s="79">
        <f t="shared" si="0"/>
        <v>-8.2380395032276121E-2</v>
      </c>
    </row>
    <row r="62" spans="1:4" ht="15" x14ac:dyDescent="0.25">
      <c r="A62" s="2" t="s">
        <v>278</v>
      </c>
      <c r="B62" s="3">
        <v>27661.59031</v>
      </c>
      <c r="C62" s="3">
        <v>24002.88062</v>
      </c>
      <c r="D62" s="80">
        <f t="shared" si="0"/>
        <v>-0.13226678759237254</v>
      </c>
    </row>
    <row r="63" spans="1:4" ht="15" x14ac:dyDescent="0.25">
      <c r="A63" s="4" t="s">
        <v>244</v>
      </c>
      <c r="B63" s="5">
        <v>24936.930420000001</v>
      </c>
      <c r="C63" s="5">
        <v>23749.360509999999</v>
      </c>
      <c r="D63" s="79">
        <f t="shared" si="0"/>
        <v>-4.7622938749812715E-2</v>
      </c>
    </row>
    <row r="64" spans="1:4" ht="15" x14ac:dyDescent="0.25">
      <c r="A64" s="2" t="s">
        <v>263</v>
      </c>
      <c r="B64" s="3">
        <v>19231.188529999999</v>
      </c>
      <c r="C64" s="3">
        <v>22887.796539999999</v>
      </c>
      <c r="D64" s="80">
        <f t="shared" si="0"/>
        <v>0.19013947080264004</v>
      </c>
    </row>
    <row r="65" spans="1:4" ht="15" x14ac:dyDescent="0.25">
      <c r="A65" s="4" t="s">
        <v>281</v>
      </c>
      <c r="B65" s="5">
        <v>19724.150659999999</v>
      </c>
      <c r="C65" s="5">
        <v>21852.454239999999</v>
      </c>
      <c r="D65" s="79">
        <f t="shared" si="0"/>
        <v>0.1079034335463751</v>
      </c>
    </row>
    <row r="66" spans="1:4" ht="15" x14ac:dyDescent="0.25">
      <c r="A66" s="2" t="s">
        <v>275</v>
      </c>
      <c r="B66" s="3">
        <v>45772.728369999997</v>
      </c>
      <c r="C66" s="3">
        <v>20841.32719</v>
      </c>
      <c r="D66" s="80">
        <f t="shared" si="0"/>
        <v>-0.54467806634704208</v>
      </c>
    </row>
    <row r="67" spans="1:4" ht="15" x14ac:dyDescent="0.25">
      <c r="A67" s="4" t="s">
        <v>271</v>
      </c>
      <c r="B67" s="5">
        <v>30559.70405</v>
      </c>
      <c r="C67" s="5">
        <v>20630.563620000001</v>
      </c>
      <c r="D67" s="79">
        <f t="shared" si="0"/>
        <v>-0.32490957418156019</v>
      </c>
    </row>
    <row r="68" spans="1:4" ht="15" x14ac:dyDescent="0.25">
      <c r="A68" s="2" t="s">
        <v>313</v>
      </c>
      <c r="B68" s="3">
        <v>25508.582139999999</v>
      </c>
      <c r="C68" s="3">
        <v>20572.01094</v>
      </c>
      <c r="D68" s="80">
        <f t="shared" ref="D68:D131" si="1">IF(B68=0,"",(C68/B68-1))</f>
        <v>-0.19352589543810683</v>
      </c>
    </row>
    <row r="69" spans="1:4" ht="15" x14ac:dyDescent="0.25">
      <c r="A69" s="4" t="s">
        <v>279</v>
      </c>
      <c r="B69" s="5">
        <v>17793.521840000001</v>
      </c>
      <c r="C69" s="5">
        <v>20125.974269999999</v>
      </c>
      <c r="D69" s="79">
        <f t="shared" si="1"/>
        <v>0.13108436041911742</v>
      </c>
    </row>
    <row r="70" spans="1:4" ht="15" x14ac:dyDescent="0.25">
      <c r="A70" s="2" t="s">
        <v>297</v>
      </c>
      <c r="B70" s="3">
        <v>7064.4491699999999</v>
      </c>
      <c r="C70" s="3">
        <v>19786.715240000001</v>
      </c>
      <c r="D70" s="80">
        <f t="shared" si="1"/>
        <v>1.8008857822951825</v>
      </c>
    </row>
    <row r="71" spans="1:4" ht="15" x14ac:dyDescent="0.25">
      <c r="A71" s="4" t="s">
        <v>291</v>
      </c>
      <c r="B71" s="5">
        <v>20756.952850000001</v>
      </c>
      <c r="C71" s="5">
        <v>19601.408039999998</v>
      </c>
      <c r="D71" s="79">
        <f t="shared" si="1"/>
        <v>-5.5670252678730825E-2</v>
      </c>
    </row>
    <row r="72" spans="1:4" ht="15" x14ac:dyDescent="0.25">
      <c r="A72" s="2" t="s">
        <v>272</v>
      </c>
      <c r="B72" s="3">
        <v>10364.06054</v>
      </c>
      <c r="C72" s="3">
        <v>19595.243320000001</v>
      </c>
      <c r="D72" s="80">
        <f t="shared" si="1"/>
        <v>0.8906917075959111</v>
      </c>
    </row>
    <row r="73" spans="1:4" ht="15" x14ac:dyDescent="0.25">
      <c r="A73" s="4" t="s">
        <v>268</v>
      </c>
      <c r="B73" s="5">
        <v>17572.698049999999</v>
      </c>
      <c r="C73" s="5">
        <v>19591.780159999998</v>
      </c>
      <c r="D73" s="79">
        <f t="shared" si="1"/>
        <v>0.11489881088578757</v>
      </c>
    </row>
    <row r="74" spans="1:4" ht="15" x14ac:dyDescent="0.25">
      <c r="A74" s="2" t="s">
        <v>290</v>
      </c>
      <c r="B74" s="3">
        <v>16026.784320000001</v>
      </c>
      <c r="C74" s="3">
        <v>19574.267039999999</v>
      </c>
      <c r="D74" s="80">
        <f t="shared" si="1"/>
        <v>0.22134713047663945</v>
      </c>
    </row>
    <row r="75" spans="1:4" ht="15" x14ac:dyDescent="0.25">
      <c r="A75" s="4" t="s">
        <v>283</v>
      </c>
      <c r="B75" s="5">
        <v>22264.73259</v>
      </c>
      <c r="C75" s="5">
        <v>19153.933959999998</v>
      </c>
      <c r="D75" s="79">
        <f t="shared" si="1"/>
        <v>-0.13971866122466647</v>
      </c>
    </row>
    <row r="76" spans="1:4" ht="15" x14ac:dyDescent="0.25">
      <c r="A76" s="2" t="s">
        <v>284</v>
      </c>
      <c r="B76" s="3">
        <v>15277.668089999999</v>
      </c>
      <c r="C76" s="3">
        <v>19069.159090000001</v>
      </c>
      <c r="D76" s="80">
        <f t="shared" si="1"/>
        <v>0.24817210176739746</v>
      </c>
    </row>
    <row r="77" spans="1:4" ht="15" x14ac:dyDescent="0.25">
      <c r="A77" s="4" t="s">
        <v>289</v>
      </c>
      <c r="B77" s="5">
        <v>14590.917949999999</v>
      </c>
      <c r="C77" s="5">
        <v>18535.213</v>
      </c>
      <c r="D77" s="79">
        <f t="shared" si="1"/>
        <v>0.27032535331336027</v>
      </c>
    </row>
    <row r="78" spans="1:4" ht="15" x14ac:dyDescent="0.25">
      <c r="A78" s="2" t="s">
        <v>286</v>
      </c>
      <c r="B78" s="3">
        <v>22047.160029999999</v>
      </c>
      <c r="C78" s="3">
        <v>17830.407090000001</v>
      </c>
      <c r="D78" s="80">
        <f t="shared" si="1"/>
        <v>-0.19126059475516033</v>
      </c>
    </row>
    <row r="79" spans="1:4" ht="15" x14ac:dyDescent="0.25">
      <c r="A79" s="4" t="s">
        <v>287</v>
      </c>
      <c r="B79" s="5">
        <v>65333.237780000003</v>
      </c>
      <c r="C79" s="5">
        <v>16653.67324</v>
      </c>
      <c r="D79" s="79">
        <f t="shared" si="1"/>
        <v>-0.74509646535384055</v>
      </c>
    </row>
    <row r="80" spans="1:4" ht="15" x14ac:dyDescent="0.25">
      <c r="A80" s="2" t="s">
        <v>269</v>
      </c>
      <c r="B80" s="3">
        <v>15343.965850000001</v>
      </c>
      <c r="C80" s="3">
        <v>16622.838199999998</v>
      </c>
      <c r="D80" s="80">
        <f t="shared" si="1"/>
        <v>8.3346923637737325E-2</v>
      </c>
    </row>
    <row r="81" spans="1:4" ht="15" x14ac:dyDescent="0.25">
      <c r="A81" s="4" t="s">
        <v>285</v>
      </c>
      <c r="B81" s="5">
        <v>25963.75302</v>
      </c>
      <c r="C81" s="5">
        <v>15975.71017</v>
      </c>
      <c r="D81" s="79">
        <f t="shared" si="1"/>
        <v>-0.38469179868974124</v>
      </c>
    </row>
    <row r="82" spans="1:4" ht="15" x14ac:dyDescent="0.25">
      <c r="A82" s="2" t="s">
        <v>292</v>
      </c>
      <c r="B82" s="3">
        <v>13769.46486</v>
      </c>
      <c r="C82" s="3">
        <v>14945.904119999999</v>
      </c>
      <c r="D82" s="80">
        <f t="shared" si="1"/>
        <v>8.5438270256786186E-2</v>
      </c>
    </row>
    <row r="83" spans="1:4" ht="15" x14ac:dyDescent="0.25">
      <c r="A83" s="4" t="s">
        <v>288</v>
      </c>
      <c r="B83" s="5">
        <v>16995.306809999998</v>
      </c>
      <c r="C83" s="5">
        <v>14469.78032</v>
      </c>
      <c r="D83" s="79">
        <f t="shared" si="1"/>
        <v>-0.14860140615490303</v>
      </c>
    </row>
    <row r="84" spans="1:4" ht="15" x14ac:dyDescent="0.25">
      <c r="A84" s="2" t="s">
        <v>293</v>
      </c>
      <c r="B84" s="3">
        <v>20527.795569999998</v>
      </c>
      <c r="C84" s="3">
        <v>14161.06717</v>
      </c>
      <c r="D84" s="80">
        <f t="shared" si="1"/>
        <v>-0.3101515882837681</v>
      </c>
    </row>
    <row r="85" spans="1:4" s="1" customFormat="1" ht="15" x14ac:dyDescent="0.25">
      <c r="A85" s="4" t="s">
        <v>364</v>
      </c>
      <c r="B85" s="5">
        <v>2332.66426</v>
      </c>
      <c r="C85" s="5">
        <v>13826.674360000001</v>
      </c>
      <c r="D85" s="79">
        <f t="shared" si="1"/>
        <v>4.9274172443487432</v>
      </c>
    </row>
    <row r="86" spans="1:4" ht="15" x14ac:dyDescent="0.25">
      <c r="A86" s="2" t="s">
        <v>296</v>
      </c>
      <c r="B86" s="3">
        <v>8856.0996300000006</v>
      </c>
      <c r="C86" s="3">
        <v>13482.078</v>
      </c>
      <c r="D86" s="80">
        <f t="shared" si="1"/>
        <v>0.5223494047345083</v>
      </c>
    </row>
    <row r="87" spans="1:4" ht="15" x14ac:dyDescent="0.25">
      <c r="A87" s="4" t="s">
        <v>300</v>
      </c>
      <c r="B87" s="5">
        <v>11143.516250000001</v>
      </c>
      <c r="C87" s="5">
        <v>13383.27628</v>
      </c>
      <c r="D87" s="79">
        <f t="shared" si="1"/>
        <v>0.20099221643796672</v>
      </c>
    </row>
    <row r="88" spans="1:4" ht="15" x14ac:dyDescent="0.25">
      <c r="A88" s="2" t="s">
        <v>302</v>
      </c>
      <c r="B88" s="3">
        <v>17341.584269999999</v>
      </c>
      <c r="C88" s="3">
        <v>13354.98432</v>
      </c>
      <c r="D88" s="80">
        <f t="shared" si="1"/>
        <v>-0.2298867213012713</v>
      </c>
    </row>
    <row r="89" spans="1:4" ht="15" x14ac:dyDescent="0.25">
      <c r="A89" s="4" t="s">
        <v>277</v>
      </c>
      <c r="B89" s="5">
        <v>11903.441269999999</v>
      </c>
      <c r="C89" s="5">
        <v>12739.539849999999</v>
      </c>
      <c r="D89" s="79">
        <f t="shared" si="1"/>
        <v>7.0240072684459864E-2</v>
      </c>
    </row>
    <row r="90" spans="1:4" ht="15" x14ac:dyDescent="0.25">
      <c r="A90" s="2" t="s">
        <v>339</v>
      </c>
      <c r="B90" s="3">
        <v>6535.8149599999997</v>
      </c>
      <c r="C90" s="3">
        <v>12628.28305</v>
      </c>
      <c r="D90" s="80">
        <f t="shared" si="1"/>
        <v>0.9321665511166799</v>
      </c>
    </row>
    <row r="91" spans="1:4" ht="15" x14ac:dyDescent="0.25">
      <c r="A91" s="4" t="s">
        <v>282</v>
      </c>
      <c r="B91" s="5">
        <v>28250.7333</v>
      </c>
      <c r="C91" s="5">
        <v>12187.079250000001</v>
      </c>
      <c r="D91" s="79">
        <f t="shared" si="1"/>
        <v>-0.56861016241302309</v>
      </c>
    </row>
    <row r="92" spans="1:4" ht="15" x14ac:dyDescent="0.25">
      <c r="A92" s="2" t="s">
        <v>295</v>
      </c>
      <c r="B92" s="3">
        <v>13416.204</v>
      </c>
      <c r="C92" s="3">
        <v>11990.382680000001</v>
      </c>
      <c r="D92" s="80">
        <f t="shared" si="1"/>
        <v>-0.10627606139560786</v>
      </c>
    </row>
    <row r="93" spans="1:4" ht="15" x14ac:dyDescent="0.25">
      <c r="A93" s="4" t="s">
        <v>266</v>
      </c>
      <c r="B93" s="5">
        <v>44738.25389</v>
      </c>
      <c r="C93" s="5">
        <v>11686.07101</v>
      </c>
      <c r="D93" s="79">
        <f t="shared" si="1"/>
        <v>-0.73879018526889584</v>
      </c>
    </row>
    <row r="94" spans="1:4" ht="15" x14ac:dyDescent="0.25">
      <c r="A94" s="2" t="s">
        <v>276</v>
      </c>
      <c r="B94" s="3">
        <v>15608.56414</v>
      </c>
      <c r="C94" s="3">
        <v>11683.48033</v>
      </c>
      <c r="D94" s="80">
        <f t="shared" si="1"/>
        <v>-0.25146988376344015</v>
      </c>
    </row>
    <row r="95" spans="1:4" ht="15" x14ac:dyDescent="0.25">
      <c r="A95" s="4" t="s">
        <v>303</v>
      </c>
      <c r="B95" s="5">
        <v>10495.86706</v>
      </c>
      <c r="C95" s="5">
        <v>11403.87455</v>
      </c>
      <c r="D95" s="79">
        <f t="shared" si="1"/>
        <v>8.6510955675156875E-2</v>
      </c>
    </row>
    <row r="96" spans="1:4" ht="15" x14ac:dyDescent="0.25">
      <c r="A96" s="2" t="s">
        <v>294</v>
      </c>
      <c r="B96" s="3">
        <v>15354.21703</v>
      </c>
      <c r="C96" s="3">
        <v>11325.970960000001</v>
      </c>
      <c r="D96" s="80">
        <f t="shared" si="1"/>
        <v>-0.26235437874359646</v>
      </c>
    </row>
    <row r="97" spans="1:4" ht="15" x14ac:dyDescent="0.25">
      <c r="A97" s="4" t="s">
        <v>314</v>
      </c>
      <c r="B97" s="5">
        <v>11593.19728</v>
      </c>
      <c r="C97" s="5">
        <v>10974.07321</v>
      </c>
      <c r="D97" s="79">
        <f t="shared" si="1"/>
        <v>-5.3404083019279014E-2</v>
      </c>
    </row>
    <row r="98" spans="1:4" ht="15" x14ac:dyDescent="0.25">
      <c r="A98" s="2" t="s">
        <v>274</v>
      </c>
      <c r="B98" s="3">
        <v>15915.12326</v>
      </c>
      <c r="C98" s="3">
        <v>10433.808139999999</v>
      </c>
      <c r="D98" s="80">
        <f t="shared" si="1"/>
        <v>-0.3444092157159957</v>
      </c>
    </row>
    <row r="99" spans="1:4" ht="15" x14ac:dyDescent="0.25">
      <c r="A99" s="4" t="s">
        <v>308</v>
      </c>
      <c r="B99" s="5">
        <v>11490.557290000001</v>
      </c>
      <c r="C99" s="5">
        <v>9441.8953700000002</v>
      </c>
      <c r="D99" s="79">
        <f t="shared" si="1"/>
        <v>-0.17829091037933464</v>
      </c>
    </row>
    <row r="100" spans="1:4" ht="15" x14ac:dyDescent="0.25">
      <c r="A100" s="2" t="s">
        <v>306</v>
      </c>
      <c r="B100" s="3">
        <v>820.58482000000004</v>
      </c>
      <c r="C100" s="3">
        <v>9297.7703399999991</v>
      </c>
      <c r="D100" s="80">
        <f t="shared" si="1"/>
        <v>10.330663343248293</v>
      </c>
    </row>
    <row r="101" spans="1:4" ht="15" x14ac:dyDescent="0.25">
      <c r="A101" s="4" t="s">
        <v>301</v>
      </c>
      <c r="B101" s="5">
        <v>12506.10461</v>
      </c>
      <c r="C101" s="5">
        <v>8838.9699799999999</v>
      </c>
      <c r="D101" s="79">
        <f t="shared" si="1"/>
        <v>-0.2932275672048773</v>
      </c>
    </row>
    <row r="102" spans="1:4" ht="15" x14ac:dyDescent="0.25">
      <c r="A102" s="2" t="s">
        <v>299</v>
      </c>
      <c r="B102" s="3">
        <v>11533.16977</v>
      </c>
      <c r="C102" s="3">
        <v>8539.6764899999998</v>
      </c>
      <c r="D102" s="80">
        <f t="shared" si="1"/>
        <v>-0.25955512141914827</v>
      </c>
    </row>
    <row r="103" spans="1:4" ht="15" x14ac:dyDescent="0.25">
      <c r="A103" s="4" t="s">
        <v>304</v>
      </c>
      <c r="B103" s="5">
        <v>13200.65818</v>
      </c>
      <c r="C103" s="5">
        <v>8286.2919700000002</v>
      </c>
      <c r="D103" s="79">
        <f t="shared" si="1"/>
        <v>-0.37228190768893921</v>
      </c>
    </row>
    <row r="104" spans="1:4" ht="15" x14ac:dyDescent="0.25">
      <c r="A104" s="2" t="s">
        <v>316</v>
      </c>
      <c r="B104" s="3">
        <v>7431.3616899999997</v>
      </c>
      <c r="C104" s="3">
        <v>8244.9419099999996</v>
      </c>
      <c r="D104" s="80">
        <f t="shared" si="1"/>
        <v>0.10947929248212929</v>
      </c>
    </row>
    <row r="105" spans="1:4" ht="15" x14ac:dyDescent="0.25">
      <c r="A105" s="4" t="s">
        <v>265</v>
      </c>
      <c r="B105" s="5">
        <v>32565.1813</v>
      </c>
      <c r="C105" s="5">
        <v>8071.4953100000002</v>
      </c>
      <c r="D105" s="79">
        <f t="shared" si="1"/>
        <v>-0.75214339402434094</v>
      </c>
    </row>
    <row r="106" spans="1:4" ht="15" x14ac:dyDescent="0.25">
      <c r="A106" s="2" t="s">
        <v>305</v>
      </c>
      <c r="B106" s="3">
        <v>9082.47912</v>
      </c>
      <c r="C106" s="3">
        <v>8009.8742000000002</v>
      </c>
      <c r="D106" s="80">
        <f t="shared" si="1"/>
        <v>-0.1180960512904542</v>
      </c>
    </row>
    <row r="107" spans="1:4" ht="15" x14ac:dyDescent="0.25">
      <c r="A107" s="4" t="s">
        <v>298</v>
      </c>
      <c r="B107" s="5">
        <v>9233.3264799999997</v>
      </c>
      <c r="C107" s="5">
        <v>7458.0367999999999</v>
      </c>
      <c r="D107" s="79">
        <f t="shared" si="1"/>
        <v>-0.19226978314320364</v>
      </c>
    </row>
    <row r="108" spans="1:4" ht="15" x14ac:dyDescent="0.25">
      <c r="A108" s="2" t="s">
        <v>321</v>
      </c>
      <c r="B108" s="3">
        <v>7048.17785</v>
      </c>
      <c r="C108" s="3">
        <v>7377.9875099999999</v>
      </c>
      <c r="D108" s="80">
        <f t="shared" si="1"/>
        <v>4.6793606378704E-2</v>
      </c>
    </row>
    <row r="109" spans="1:4" ht="15" x14ac:dyDescent="0.25">
      <c r="A109" s="4" t="s">
        <v>325</v>
      </c>
      <c r="B109" s="5">
        <v>4800.7229699999998</v>
      </c>
      <c r="C109" s="5">
        <v>7305.2828099999997</v>
      </c>
      <c r="D109" s="79">
        <f t="shared" si="1"/>
        <v>0.52170472148698055</v>
      </c>
    </row>
    <row r="110" spans="1:4" ht="15" x14ac:dyDescent="0.25">
      <c r="A110" s="2" t="s">
        <v>309</v>
      </c>
      <c r="B110" s="3">
        <v>11841.090679999999</v>
      </c>
      <c r="C110" s="3">
        <v>7122.9142499999998</v>
      </c>
      <c r="D110" s="80">
        <f t="shared" si="1"/>
        <v>-0.39845792566804328</v>
      </c>
    </row>
    <row r="111" spans="1:4" ht="15" x14ac:dyDescent="0.25">
      <c r="A111" s="4" t="s">
        <v>319</v>
      </c>
      <c r="B111" s="5">
        <v>6929.6171299999996</v>
      </c>
      <c r="C111" s="5">
        <v>6781.48189</v>
      </c>
      <c r="D111" s="79">
        <f t="shared" si="1"/>
        <v>-2.1377117555122394E-2</v>
      </c>
    </row>
    <row r="112" spans="1:4" ht="15" x14ac:dyDescent="0.25">
      <c r="A112" s="2" t="s">
        <v>322</v>
      </c>
      <c r="B112" s="3">
        <v>5457.0544</v>
      </c>
      <c r="C112" s="3">
        <v>6517.3094199999996</v>
      </c>
      <c r="D112" s="80">
        <f t="shared" si="1"/>
        <v>0.19429071845059842</v>
      </c>
    </row>
    <row r="113" spans="1:4" ht="15" x14ac:dyDescent="0.25">
      <c r="A113" s="4" t="s">
        <v>310</v>
      </c>
      <c r="B113" s="5">
        <v>6098.7738799999997</v>
      </c>
      <c r="C113" s="5">
        <v>6393.1261199999999</v>
      </c>
      <c r="D113" s="79">
        <f t="shared" si="1"/>
        <v>4.8264166829546484E-2</v>
      </c>
    </row>
    <row r="114" spans="1:4" ht="15" x14ac:dyDescent="0.25">
      <c r="A114" s="2" t="s">
        <v>324</v>
      </c>
      <c r="B114" s="3">
        <v>4629.5042400000002</v>
      </c>
      <c r="C114" s="3">
        <v>6326.0681199999999</v>
      </c>
      <c r="D114" s="80">
        <f t="shared" si="1"/>
        <v>0.36646772355045942</v>
      </c>
    </row>
    <row r="115" spans="1:4" ht="15" x14ac:dyDescent="0.25">
      <c r="A115" s="4" t="s">
        <v>307</v>
      </c>
      <c r="B115" s="5">
        <v>8044.8414499999999</v>
      </c>
      <c r="C115" s="5">
        <v>6286.4512000000004</v>
      </c>
      <c r="D115" s="79">
        <f t="shared" si="1"/>
        <v>-0.21857363640149796</v>
      </c>
    </row>
    <row r="116" spans="1:4" ht="15" x14ac:dyDescent="0.25">
      <c r="A116" s="2" t="s">
        <v>315</v>
      </c>
      <c r="B116" s="3">
        <v>7048.2151400000002</v>
      </c>
      <c r="C116" s="3">
        <v>6264.4911300000003</v>
      </c>
      <c r="D116" s="80">
        <f t="shared" si="1"/>
        <v>-0.11119467757903878</v>
      </c>
    </row>
    <row r="117" spans="1:4" ht="15" x14ac:dyDescent="0.25">
      <c r="A117" s="4" t="s">
        <v>323</v>
      </c>
      <c r="B117" s="5">
        <v>861.66372999999999</v>
      </c>
      <c r="C117" s="5">
        <v>5930.0826299999999</v>
      </c>
      <c r="D117" s="79">
        <f t="shared" si="1"/>
        <v>5.8821309561213626</v>
      </c>
    </row>
    <row r="118" spans="1:4" ht="15" x14ac:dyDescent="0.25">
      <c r="A118" s="2" t="s">
        <v>327</v>
      </c>
      <c r="B118" s="3">
        <v>5286.3741499999996</v>
      </c>
      <c r="C118" s="3">
        <v>5926.3873800000001</v>
      </c>
      <c r="D118" s="80">
        <f t="shared" si="1"/>
        <v>0.12106846996442733</v>
      </c>
    </row>
    <row r="119" spans="1:4" ht="15" x14ac:dyDescent="0.25">
      <c r="A119" s="4" t="s">
        <v>318</v>
      </c>
      <c r="B119" s="5">
        <v>7040.8965399999997</v>
      </c>
      <c r="C119" s="5">
        <v>5531.0432600000004</v>
      </c>
      <c r="D119" s="79">
        <f t="shared" si="1"/>
        <v>-0.21444048658042059</v>
      </c>
    </row>
    <row r="120" spans="1:4" ht="15" x14ac:dyDescent="0.25">
      <c r="A120" s="2" t="s">
        <v>320</v>
      </c>
      <c r="B120" s="3">
        <v>7733.8810999999996</v>
      </c>
      <c r="C120" s="3">
        <v>5147.4720900000002</v>
      </c>
      <c r="D120" s="80">
        <f t="shared" si="1"/>
        <v>-0.33442575293793941</v>
      </c>
    </row>
    <row r="121" spans="1:4" ht="15" x14ac:dyDescent="0.25">
      <c r="A121" s="4" t="s">
        <v>312</v>
      </c>
      <c r="B121" s="5">
        <v>6769.3026900000004</v>
      </c>
      <c r="C121" s="5">
        <v>5098.55026</v>
      </c>
      <c r="D121" s="79">
        <f t="shared" si="1"/>
        <v>-0.24681307758155524</v>
      </c>
    </row>
    <row r="122" spans="1:4" ht="15" x14ac:dyDescent="0.25">
      <c r="A122" s="2" t="s">
        <v>326</v>
      </c>
      <c r="B122" s="3">
        <v>6370.7672199999997</v>
      </c>
      <c r="C122" s="3">
        <v>4473.6513100000002</v>
      </c>
      <c r="D122" s="80">
        <f t="shared" si="1"/>
        <v>-0.29778452806191213</v>
      </c>
    </row>
    <row r="123" spans="1:4" ht="15" x14ac:dyDescent="0.25">
      <c r="A123" s="4" t="s">
        <v>338</v>
      </c>
      <c r="B123" s="5">
        <v>2861.4060100000002</v>
      </c>
      <c r="C123" s="5">
        <v>4327.4646499999999</v>
      </c>
      <c r="D123" s="79">
        <f t="shared" si="1"/>
        <v>0.5123560357657877</v>
      </c>
    </row>
    <row r="124" spans="1:4" ht="15" x14ac:dyDescent="0.25">
      <c r="A124" s="2" t="s">
        <v>333</v>
      </c>
      <c r="B124" s="3">
        <v>2463.7487599999999</v>
      </c>
      <c r="C124" s="3">
        <v>4224.9341199999999</v>
      </c>
      <c r="D124" s="80">
        <f t="shared" si="1"/>
        <v>0.71483967383102809</v>
      </c>
    </row>
    <row r="125" spans="1:4" ht="15" x14ac:dyDescent="0.25">
      <c r="A125" s="4" t="s">
        <v>330</v>
      </c>
      <c r="B125" s="5">
        <v>3704.9453699999999</v>
      </c>
      <c r="C125" s="5">
        <v>4068.6300999999999</v>
      </c>
      <c r="D125" s="79">
        <f t="shared" si="1"/>
        <v>9.8161968309940173E-2</v>
      </c>
    </row>
    <row r="126" spans="1:4" ht="15" x14ac:dyDescent="0.25">
      <c r="A126" s="2" t="s">
        <v>328</v>
      </c>
      <c r="B126" s="3">
        <v>6681.6872000000003</v>
      </c>
      <c r="C126" s="3">
        <v>3902.7253000000001</v>
      </c>
      <c r="D126" s="80">
        <f t="shared" si="1"/>
        <v>-0.41590721277703635</v>
      </c>
    </row>
    <row r="127" spans="1:4" ht="15" x14ac:dyDescent="0.25">
      <c r="A127" s="4" t="s">
        <v>311</v>
      </c>
      <c r="B127" s="5">
        <v>3712.1791600000001</v>
      </c>
      <c r="C127" s="5">
        <v>3840.6746199999998</v>
      </c>
      <c r="D127" s="79">
        <f t="shared" si="1"/>
        <v>3.4614563161331713E-2</v>
      </c>
    </row>
    <row r="128" spans="1:4" ht="15" x14ac:dyDescent="0.25">
      <c r="A128" s="2" t="s">
        <v>329</v>
      </c>
      <c r="B128" s="3">
        <v>3544.2404099999999</v>
      </c>
      <c r="C128" s="3">
        <v>3610.4297299999998</v>
      </c>
      <c r="D128" s="80">
        <f t="shared" si="1"/>
        <v>1.8675177850026259E-2</v>
      </c>
    </row>
    <row r="129" spans="1:4" ht="15" x14ac:dyDescent="0.25">
      <c r="A129" s="4" t="s">
        <v>317</v>
      </c>
      <c r="B129" s="5">
        <v>4010.52034</v>
      </c>
      <c r="C129" s="5">
        <v>3208.89815</v>
      </c>
      <c r="D129" s="79">
        <f t="shared" si="1"/>
        <v>-0.19987984651388158</v>
      </c>
    </row>
    <row r="130" spans="1:4" ht="15" x14ac:dyDescent="0.25">
      <c r="A130" s="2" t="s">
        <v>331</v>
      </c>
      <c r="B130" s="3">
        <v>3154.6902100000002</v>
      </c>
      <c r="C130" s="3">
        <v>3057.6724399999998</v>
      </c>
      <c r="D130" s="80">
        <f t="shared" si="1"/>
        <v>-3.0753501466630695E-2</v>
      </c>
    </row>
    <row r="131" spans="1:4" ht="15" x14ac:dyDescent="0.25">
      <c r="A131" s="4" t="s">
        <v>344</v>
      </c>
      <c r="B131" s="5">
        <v>740.87423999999999</v>
      </c>
      <c r="C131" s="5">
        <v>2994.08743</v>
      </c>
      <c r="D131" s="79">
        <f t="shared" si="1"/>
        <v>3.04128969310635</v>
      </c>
    </row>
    <row r="132" spans="1:4" ht="15" x14ac:dyDescent="0.25">
      <c r="A132" s="2" t="s">
        <v>352</v>
      </c>
      <c r="B132" s="3">
        <v>919.56820000000005</v>
      </c>
      <c r="C132" s="3">
        <v>2907.73693</v>
      </c>
      <c r="D132" s="80">
        <f t="shared" ref="D132:D195" si="2">IF(B132=0,"",(C132/B132-1))</f>
        <v>2.1620677291798476</v>
      </c>
    </row>
    <row r="133" spans="1:4" ht="15" x14ac:dyDescent="0.25">
      <c r="A133" s="4" t="s">
        <v>358</v>
      </c>
      <c r="B133" s="5">
        <v>5410.4867899999999</v>
      </c>
      <c r="C133" s="5">
        <v>2844.0896299999999</v>
      </c>
      <c r="D133" s="79">
        <f t="shared" si="2"/>
        <v>-0.47433757064953486</v>
      </c>
    </row>
    <row r="134" spans="1:4" ht="15" x14ac:dyDescent="0.25">
      <c r="A134" s="2" t="s">
        <v>335</v>
      </c>
      <c r="B134" s="3">
        <v>3769.1344899999999</v>
      </c>
      <c r="C134" s="3">
        <v>2695.87637</v>
      </c>
      <c r="D134" s="80">
        <f t="shared" si="2"/>
        <v>-0.28474922368716005</v>
      </c>
    </row>
    <row r="135" spans="1:4" ht="15" x14ac:dyDescent="0.25">
      <c r="A135" s="4" t="s">
        <v>341</v>
      </c>
      <c r="B135" s="5">
        <v>3764.1308300000001</v>
      </c>
      <c r="C135" s="5">
        <v>2411.9562500000002</v>
      </c>
      <c r="D135" s="79">
        <f t="shared" si="2"/>
        <v>-0.35922624400385139</v>
      </c>
    </row>
    <row r="136" spans="1:4" ht="15" x14ac:dyDescent="0.25">
      <c r="A136" s="2" t="s">
        <v>370</v>
      </c>
      <c r="B136" s="3">
        <v>275.19499999999999</v>
      </c>
      <c r="C136" s="3">
        <v>2281.5986699999999</v>
      </c>
      <c r="D136" s="80">
        <f t="shared" si="2"/>
        <v>7.2908434746270832</v>
      </c>
    </row>
    <row r="137" spans="1:4" ht="15" x14ac:dyDescent="0.25">
      <c r="A137" s="4" t="s">
        <v>334</v>
      </c>
      <c r="B137" s="5">
        <v>2221.1811699999998</v>
      </c>
      <c r="C137" s="5">
        <v>2190.79223</v>
      </c>
      <c r="D137" s="79">
        <f t="shared" si="2"/>
        <v>-1.3681432388515935E-2</v>
      </c>
    </row>
    <row r="138" spans="1:4" ht="15" x14ac:dyDescent="0.25">
      <c r="A138" s="2" t="s">
        <v>340</v>
      </c>
      <c r="B138" s="3">
        <v>2950.0661399999999</v>
      </c>
      <c r="C138" s="3">
        <v>2108.98081</v>
      </c>
      <c r="D138" s="80">
        <f t="shared" si="2"/>
        <v>-0.28510727898459931</v>
      </c>
    </row>
    <row r="139" spans="1:4" ht="15" x14ac:dyDescent="0.25">
      <c r="A139" s="4" t="s">
        <v>332</v>
      </c>
      <c r="B139" s="5">
        <v>4631.5041899999997</v>
      </c>
      <c r="C139" s="5">
        <v>2066.91264</v>
      </c>
      <c r="D139" s="79">
        <f t="shared" si="2"/>
        <v>-0.55372756771704434</v>
      </c>
    </row>
    <row r="140" spans="1:4" ht="15" x14ac:dyDescent="0.25">
      <c r="A140" s="2" t="s">
        <v>346</v>
      </c>
      <c r="B140" s="3">
        <v>570.87251000000003</v>
      </c>
      <c r="C140" s="3">
        <v>2006.5011999999999</v>
      </c>
      <c r="D140" s="80">
        <f t="shared" si="2"/>
        <v>2.5147973756872615</v>
      </c>
    </row>
    <row r="141" spans="1:4" ht="15" x14ac:dyDescent="0.25">
      <c r="A141" s="4" t="s">
        <v>342</v>
      </c>
      <c r="B141" s="5">
        <v>1033.7535600000001</v>
      </c>
      <c r="C141" s="5">
        <v>1836.3722700000001</v>
      </c>
      <c r="D141" s="79">
        <f t="shared" si="2"/>
        <v>0.77641203963544259</v>
      </c>
    </row>
    <row r="142" spans="1:4" ht="15" x14ac:dyDescent="0.25">
      <c r="A142" s="2" t="s">
        <v>345</v>
      </c>
      <c r="B142" s="3">
        <v>2832.8258999999998</v>
      </c>
      <c r="C142" s="3">
        <v>1817.18442</v>
      </c>
      <c r="D142" s="80">
        <f t="shared" si="2"/>
        <v>-0.3585259087048025</v>
      </c>
    </row>
    <row r="143" spans="1:4" ht="15" x14ac:dyDescent="0.25">
      <c r="A143" s="4" t="s">
        <v>336</v>
      </c>
      <c r="B143" s="5">
        <v>1527.5695599999999</v>
      </c>
      <c r="C143" s="5">
        <v>1810.0373999999999</v>
      </c>
      <c r="D143" s="79">
        <f t="shared" si="2"/>
        <v>0.18491324218322336</v>
      </c>
    </row>
    <row r="144" spans="1:4" ht="15" x14ac:dyDescent="0.25">
      <c r="A144" s="2" t="s">
        <v>355</v>
      </c>
      <c r="B144" s="3">
        <v>1943.5835</v>
      </c>
      <c r="C144" s="3">
        <v>1719.5466100000001</v>
      </c>
      <c r="D144" s="80">
        <f t="shared" si="2"/>
        <v>-0.11527001026711736</v>
      </c>
    </row>
    <row r="145" spans="1:4" ht="15" x14ac:dyDescent="0.25">
      <c r="A145" s="4" t="s">
        <v>359</v>
      </c>
      <c r="B145" s="5">
        <v>1517.5854400000001</v>
      </c>
      <c r="C145" s="5">
        <v>1712.5004300000001</v>
      </c>
      <c r="D145" s="79">
        <f t="shared" si="2"/>
        <v>0.12843757251651011</v>
      </c>
    </row>
    <row r="146" spans="1:4" ht="15" x14ac:dyDescent="0.25">
      <c r="A146" s="2" t="s">
        <v>356</v>
      </c>
      <c r="B146" s="3">
        <v>1272.1926900000001</v>
      </c>
      <c r="C146" s="3">
        <v>1545.40353</v>
      </c>
      <c r="D146" s="80">
        <f t="shared" si="2"/>
        <v>0.21475586375205458</v>
      </c>
    </row>
    <row r="147" spans="1:4" ht="15" x14ac:dyDescent="0.25">
      <c r="A147" s="4" t="s">
        <v>349</v>
      </c>
      <c r="B147" s="5">
        <v>2509.9734400000002</v>
      </c>
      <c r="C147" s="5">
        <v>1495.3350700000001</v>
      </c>
      <c r="D147" s="79">
        <f t="shared" si="2"/>
        <v>-0.40424267198620234</v>
      </c>
    </row>
    <row r="148" spans="1:4" ht="15" x14ac:dyDescent="0.25">
      <c r="A148" s="2" t="s">
        <v>337</v>
      </c>
      <c r="B148" s="3">
        <v>2805.1803199999999</v>
      </c>
      <c r="C148" s="3">
        <v>1431.17903</v>
      </c>
      <c r="D148" s="80">
        <f t="shared" si="2"/>
        <v>-0.48980854464286272</v>
      </c>
    </row>
    <row r="149" spans="1:4" ht="15" x14ac:dyDescent="0.25">
      <c r="A149" s="4" t="s">
        <v>351</v>
      </c>
      <c r="B149" s="5">
        <v>2063.9309699999999</v>
      </c>
      <c r="C149" s="5">
        <v>1418.8762899999999</v>
      </c>
      <c r="D149" s="79">
        <f t="shared" si="2"/>
        <v>-0.31253694497350359</v>
      </c>
    </row>
    <row r="150" spans="1:4" ht="15" x14ac:dyDescent="0.25">
      <c r="A150" s="2" t="s">
        <v>366</v>
      </c>
      <c r="B150" s="3">
        <v>1699.8258900000001</v>
      </c>
      <c r="C150" s="3">
        <v>1360.7801199999999</v>
      </c>
      <c r="D150" s="80">
        <f t="shared" si="2"/>
        <v>-0.19945911636867708</v>
      </c>
    </row>
    <row r="151" spans="1:4" ht="15" x14ac:dyDescent="0.25">
      <c r="A151" s="4" t="s">
        <v>361</v>
      </c>
      <c r="B151" s="5">
        <v>1321.6011699999999</v>
      </c>
      <c r="C151" s="5">
        <v>1327.67704</v>
      </c>
      <c r="D151" s="79">
        <f t="shared" si="2"/>
        <v>4.5973551915061694E-3</v>
      </c>
    </row>
    <row r="152" spans="1:4" ht="15" x14ac:dyDescent="0.25">
      <c r="A152" s="2" t="s">
        <v>348</v>
      </c>
      <c r="B152" s="3">
        <v>4445.7553900000003</v>
      </c>
      <c r="C152" s="3">
        <v>1272.6992600000001</v>
      </c>
      <c r="D152" s="80">
        <f t="shared" si="2"/>
        <v>-0.71372710633996439</v>
      </c>
    </row>
    <row r="153" spans="1:4" ht="15" x14ac:dyDescent="0.25">
      <c r="A153" s="4" t="s">
        <v>280</v>
      </c>
      <c r="B153" s="5">
        <v>1221.36456</v>
      </c>
      <c r="C153" s="5">
        <v>1241.62491</v>
      </c>
      <c r="D153" s="79">
        <f t="shared" si="2"/>
        <v>1.6588290395457284E-2</v>
      </c>
    </row>
    <row r="154" spans="1:4" ht="15" x14ac:dyDescent="0.25">
      <c r="A154" s="2" t="s">
        <v>343</v>
      </c>
      <c r="B154" s="3">
        <v>1897.3055199999999</v>
      </c>
      <c r="C154" s="3">
        <v>1240.5143499999999</v>
      </c>
      <c r="D154" s="80">
        <f t="shared" si="2"/>
        <v>-0.3461704839186891</v>
      </c>
    </row>
    <row r="155" spans="1:4" ht="15" x14ac:dyDescent="0.25">
      <c r="A155" s="4" t="s">
        <v>353</v>
      </c>
      <c r="B155" s="5">
        <v>566.69978000000003</v>
      </c>
      <c r="C155" s="5">
        <v>1232.40597</v>
      </c>
      <c r="D155" s="79">
        <f t="shared" si="2"/>
        <v>1.1747069850635903</v>
      </c>
    </row>
    <row r="156" spans="1:4" ht="15" x14ac:dyDescent="0.25">
      <c r="A156" s="2" t="s">
        <v>357</v>
      </c>
      <c r="B156" s="3">
        <v>615.80989</v>
      </c>
      <c r="C156" s="3">
        <v>1004.7208000000001</v>
      </c>
      <c r="D156" s="80">
        <f t="shared" si="2"/>
        <v>0.63154378699569125</v>
      </c>
    </row>
    <row r="157" spans="1:4" ht="15" x14ac:dyDescent="0.25">
      <c r="A157" s="4" t="s">
        <v>379</v>
      </c>
      <c r="B157" s="5">
        <v>1708.98071</v>
      </c>
      <c r="C157" s="5">
        <v>993.98104000000001</v>
      </c>
      <c r="D157" s="79">
        <f t="shared" si="2"/>
        <v>-0.41837784699161407</v>
      </c>
    </row>
    <row r="158" spans="1:4" ht="15" x14ac:dyDescent="0.25">
      <c r="A158" s="2" t="s">
        <v>354</v>
      </c>
      <c r="B158" s="3">
        <v>1109.3533600000001</v>
      </c>
      <c r="C158" s="3">
        <v>983.97411999999997</v>
      </c>
      <c r="D158" s="80">
        <f t="shared" si="2"/>
        <v>-0.11302011110328281</v>
      </c>
    </row>
    <row r="159" spans="1:4" ht="15" x14ac:dyDescent="0.25">
      <c r="A159" s="4" t="s">
        <v>419</v>
      </c>
      <c r="B159" s="5">
        <v>6.8</v>
      </c>
      <c r="C159" s="5">
        <v>957.56506000000002</v>
      </c>
      <c r="D159" s="79">
        <f t="shared" si="2"/>
        <v>139.81839117647058</v>
      </c>
    </row>
    <row r="160" spans="1:4" ht="15" x14ac:dyDescent="0.25">
      <c r="A160" s="2" t="s">
        <v>362</v>
      </c>
      <c r="B160" s="3">
        <v>948.92881</v>
      </c>
      <c r="C160" s="3">
        <v>955.87436000000002</v>
      </c>
      <c r="D160" s="80">
        <f t="shared" si="2"/>
        <v>7.3193583404849161E-3</v>
      </c>
    </row>
    <row r="161" spans="1:4" ht="15" x14ac:dyDescent="0.25">
      <c r="A161" s="4" t="s">
        <v>350</v>
      </c>
      <c r="B161" s="5">
        <v>2585.0948899999999</v>
      </c>
      <c r="C161" s="5">
        <v>954.39115000000004</v>
      </c>
      <c r="D161" s="79">
        <f t="shared" si="2"/>
        <v>-0.63081001254851421</v>
      </c>
    </row>
    <row r="162" spans="1:4" ht="15" x14ac:dyDescent="0.25">
      <c r="A162" s="2" t="s">
        <v>377</v>
      </c>
      <c r="B162" s="3">
        <v>298.89317999999997</v>
      </c>
      <c r="C162" s="3">
        <v>941.68574000000001</v>
      </c>
      <c r="D162" s="80">
        <f t="shared" si="2"/>
        <v>2.1505762025082009</v>
      </c>
    </row>
    <row r="163" spans="1:4" ht="15" x14ac:dyDescent="0.25">
      <c r="A163" s="4" t="s">
        <v>380</v>
      </c>
      <c r="B163" s="5">
        <v>316.25099999999998</v>
      </c>
      <c r="C163" s="5">
        <v>881.55682999999999</v>
      </c>
      <c r="D163" s="79">
        <f t="shared" si="2"/>
        <v>1.787522663959956</v>
      </c>
    </row>
    <row r="164" spans="1:4" ht="15" x14ac:dyDescent="0.25">
      <c r="A164" s="2" t="s">
        <v>367</v>
      </c>
      <c r="B164" s="3">
        <v>1479.3466100000001</v>
      </c>
      <c r="C164" s="3">
        <v>813.46312</v>
      </c>
      <c r="D164" s="80">
        <f t="shared" si="2"/>
        <v>-0.45011999588115459</v>
      </c>
    </row>
    <row r="165" spans="1:4" ht="15" x14ac:dyDescent="0.25">
      <c r="A165" s="4" t="s">
        <v>347</v>
      </c>
      <c r="B165" s="5">
        <v>223.36993000000001</v>
      </c>
      <c r="C165" s="5">
        <v>616.24275999999998</v>
      </c>
      <c r="D165" s="79">
        <f t="shared" si="2"/>
        <v>1.7588438604963521</v>
      </c>
    </row>
    <row r="166" spans="1:4" ht="15" x14ac:dyDescent="0.25">
      <c r="A166" s="2" t="s">
        <v>387</v>
      </c>
      <c r="B166" s="3">
        <v>472.37977000000001</v>
      </c>
      <c r="C166" s="3">
        <v>593.59415999999999</v>
      </c>
      <c r="D166" s="80">
        <f t="shared" si="2"/>
        <v>0.25660368563200753</v>
      </c>
    </row>
    <row r="167" spans="1:4" ht="15" x14ac:dyDescent="0.25">
      <c r="A167" s="4" t="s">
        <v>426</v>
      </c>
      <c r="B167" s="5">
        <v>24.133240000000001</v>
      </c>
      <c r="C167" s="5">
        <v>553.51008999999999</v>
      </c>
      <c r="D167" s="79">
        <f t="shared" si="2"/>
        <v>21.935589668026338</v>
      </c>
    </row>
    <row r="168" spans="1:4" ht="15" x14ac:dyDescent="0.25">
      <c r="A168" s="2" t="s">
        <v>369</v>
      </c>
      <c r="B168" s="3">
        <v>753.18637999999999</v>
      </c>
      <c r="C168" s="3">
        <v>523.86409000000003</v>
      </c>
      <c r="D168" s="80">
        <f t="shared" si="2"/>
        <v>-0.30446951257934318</v>
      </c>
    </row>
    <row r="169" spans="1:4" ht="15" x14ac:dyDescent="0.25">
      <c r="A169" s="4" t="s">
        <v>363</v>
      </c>
      <c r="B169" s="5">
        <v>214.08028999999999</v>
      </c>
      <c r="C169" s="5">
        <v>489.94020999999998</v>
      </c>
      <c r="D169" s="79">
        <f t="shared" si="2"/>
        <v>1.288581587777184</v>
      </c>
    </row>
    <row r="170" spans="1:4" ht="15" x14ac:dyDescent="0.25">
      <c r="A170" s="2" t="s">
        <v>389</v>
      </c>
      <c r="B170" s="3">
        <v>220.17054999999999</v>
      </c>
      <c r="C170" s="3">
        <v>397.74936000000002</v>
      </c>
      <c r="D170" s="80">
        <f t="shared" si="2"/>
        <v>0.8065511486436312</v>
      </c>
    </row>
    <row r="171" spans="1:4" ht="15" x14ac:dyDescent="0.25">
      <c r="A171" s="4" t="s">
        <v>376</v>
      </c>
      <c r="B171" s="5">
        <v>217.70393999999999</v>
      </c>
      <c r="C171" s="5">
        <v>384.81822</v>
      </c>
      <c r="D171" s="79">
        <f t="shared" si="2"/>
        <v>0.76762175273447064</v>
      </c>
    </row>
    <row r="172" spans="1:4" ht="15" x14ac:dyDescent="0.25">
      <c r="A172" s="2" t="s">
        <v>360</v>
      </c>
      <c r="B172" s="3">
        <v>722.59960000000001</v>
      </c>
      <c r="C172" s="3">
        <v>378.97037999999998</v>
      </c>
      <c r="D172" s="80">
        <f t="shared" si="2"/>
        <v>-0.47554582094980402</v>
      </c>
    </row>
    <row r="173" spans="1:4" ht="15" x14ac:dyDescent="0.25">
      <c r="A173" s="4" t="s">
        <v>396</v>
      </c>
      <c r="B173" s="5">
        <v>50.715249999999997</v>
      </c>
      <c r="C173" s="5">
        <v>353.07031000000001</v>
      </c>
      <c r="D173" s="79">
        <f t="shared" si="2"/>
        <v>5.961817402063482</v>
      </c>
    </row>
    <row r="174" spans="1:4" ht="15" x14ac:dyDescent="0.25">
      <c r="A174" s="2" t="s">
        <v>416</v>
      </c>
      <c r="B174" s="3">
        <v>112.538</v>
      </c>
      <c r="C174" s="3">
        <v>351.2133</v>
      </c>
      <c r="D174" s="80">
        <f t="shared" si="2"/>
        <v>2.1208418489754575</v>
      </c>
    </row>
    <row r="175" spans="1:4" ht="15" x14ac:dyDescent="0.25">
      <c r="A175" s="4" t="s">
        <v>394</v>
      </c>
      <c r="B175" s="5">
        <v>94.258349999999993</v>
      </c>
      <c r="C175" s="5">
        <v>345.32346999999999</v>
      </c>
      <c r="D175" s="79">
        <f t="shared" si="2"/>
        <v>2.6635849237759839</v>
      </c>
    </row>
    <row r="176" spans="1:4" ht="15" x14ac:dyDescent="0.25">
      <c r="A176" s="2" t="s">
        <v>400</v>
      </c>
      <c r="B176" s="3">
        <v>517.47529999999995</v>
      </c>
      <c r="C176" s="3">
        <v>332.54449</v>
      </c>
      <c r="D176" s="80">
        <f t="shared" si="2"/>
        <v>-0.35737127936347879</v>
      </c>
    </row>
    <row r="177" spans="1:4" ht="15" x14ac:dyDescent="0.25">
      <c r="A177" s="4" t="s">
        <v>378</v>
      </c>
      <c r="B177" s="5">
        <v>420.71188999999998</v>
      </c>
      <c r="C177" s="5">
        <v>329.99423000000002</v>
      </c>
      <c r="D177" s="79">
        <f t="shared" si="2"/>
        <v>-0.21562894264766319</v>
      </c>
    </row>
    <row r="178" spans="1:4" ht="15" x14ac:dyDescent="0.25">
      <c r="A178" s="2" t="s">
        <v>383</v>
      </c>
      <c r="B178" s="3">
        <v>1101.6365000000001</v>
      </c>
      <c r="C178" s="3">
        <v>319.98039</v>
      </c>
      <c r="D178" s="80">
        <f t="shared" si="2"/>
        <v>-0.70954086034731056</v>
      </c>
    </row>
    <row r="179" spans="1:4" ht="15" x14ac:dyDescent="0.25">
      <c r="A179" s="4" t="s">
        <v>381</v>
      </c>
      <c r="B179" s="5">
        <v>58.088819999999998</v>
      </c>
      <c r="C179" s="5">
        <v>317.18754999999999</v>
      </c>
      <c r="D179" s="79">
        <f t="shared" si="2"/>
        <v>4.4603889354268169</v>
      </c>
    </row>
    <row r="180" spans="1:4" ht="15" x14ac:dyDescent="0.25">
      <c r="A180" s="2" t="s">
        <v>372</v>
      </c>
      <c r="B180" s="3">
        <v>909.77513999999996</v>
      </c>
      <c r="C180" s="3">
        <v>313.75966</v>
      </c>
      <c r="D180" s="80">
        <f t="shared" si="2"/>
        <v>-0.65512394634129045</v>
      </c>
    </row>
    <row r="181" spans="1:4" ht="15" x14ac:dyDescent="0.25">
      <c r="A181" s="4" t="s">
        <v>395</v>
      </c>
      <c r="B181" s="5">
        <v>439.14413000000002</v>
      </c>
      <c r="C181" s="5">
        <v>308.14902000000001</v>
      </c>
      <c r="D181" s="79">
        <f t="shared" si="2"/>
        <v>-0.29829639303159994</v>
      </c>
    </row>
    <row r="182" spans="1:4" ht="15" x14ac:dyDescent="0.25">
      <c r="A182" s="2" t="s">
        <v>375</v>
      </c>
      <c r="B182" s="3">
        <v>297.62115</v>
      </c>
      <c r="C182" s="3">
        <v>299.10467</v>
      </c>
      <c r="D182" s="80">
        <f t="shared" si="2"/>
        <v>4.9845919888422685E-3</v>
      </c>
    </row>
    <row r="183" spans="1:4" ht="15" x14ac:dyDescent="0.25">
      <c r="A183" s="4" t="s">
        <v>368</v>
      </c>
      <c r="B183" s="5">
        <v>197.68692999999999</v>
      </c>
      <c r="C183" s="5">
        <v>279.01796000000002</v>
      </c>
      <c r="D183" s="79">
        <f t="shared" si="2"/>
        <v>0.41141328867821469</v>
      </c>
    </row>
    <row r="184" spans="1:4" ht="15" x14ac:dyDescent="0.25">
      <c r="A184" s="2" t="s">
        <v>373</v>
      </c>
      <c r="B184" s="3">
        <v>1517.86643</v>
      </c>
      <c r="C184" s="3">
        <v>268.71620000000001</v>
      </c>
      <c r="D184" s="80">
        <f t="shared" si="2"/>
        <v>-0.82296452791303909</v>
      </c>
    </row>
    <row r="185" spans="1:4" ht="15" x14ac:dyDescent="0.25">
      <c r="A185" s="4" t="s">
        <v>388</v>
      </c>
      <c r="B185" s="5">
        <v>375.21159</v>
      </c>
      <c r="C185" s="5">
        <v>257.93966999999998</v>
      </c>
      <c r="D185" s="79">
        <f t="shared" si="2"/>
        <v>-0.31254876748343519</v>
      </c>
    </row>
    <row r="186" spans="1:4" ht="15" x14ac:dyDescent="0.25">
      <c r="A186" s="2" t="s">
        <v>371</v>
      </c>
      <c r="B186" s="3">
        <v>930.95848999999998</v>
      </c>
      <c r="C186" s="3">
        <v>257.33965000000001</v>
      </c>
      <c r="D186" s="80">
        <f t="shared" si="2"/>
        <v>-0.72357559143157935</v>
      </c>
    </row>
    <row r="187" spans="1:4" ht="15" x14ac:dyDescent="0.25">
      <c r="A187" s="4" t="s">
        <v>391</v>
      </c>
      <c r="B187" s="5">
        <v>1612.10706</v>
      </c>
      <c r="C187" s="5">
        <v>220.01649</v>
      </c>
      <c r="D187" s="79">
        <f t="shared" si="2"/>
        <v>-0.86352240774877576</v>
      </c>
    </row>
    <row r="188" spans="1:4" ht="15" x14ac:dyDescent="0.25">
      <c r="A188" s="2" t="s">
        <v>385</v>
      </c>
      <c r="B188" s="3">
        <v>266.26704999999998</v>
      </c>
      <c r="C188" s="3">
        <v>195.05672999999999</v>
      </c>
      <c r="D188" s="80">
        <f t="shared" si="2"/>
        <v>-0.26743947476790686</v>
      </c>
    </row>
    <row r="189" spans="1:4" ht="15" x14ac:dyDescent="0.25">
      <c r="A189" s="4" t="s">
        <v>403</v>
      </c>
      <c r="B189" s="5">
        <v>41.295099999999998</v>
      </c>
      <c r="C189" s="5">
        <v>173.78213</v>
      </c>
      <c r="D189" s="79">
        <f t="shared" si="2"/>
        <v>3.2082990475867597</v>
      </c>
    </row>
    <row r="190" spans="1:4" ht="15" x14ac:dyDescent="0.25">
      <c r="A190" s="2" t="s">
        <v>374</v>
      </c>
      <c r="B190" s="3">
        <v>421.26724000000002</v>
      </c>
      <c r="C190" s="3">
        <v>144.95161999999999</v>
      </c>
      <c r="D190" s="80">
        <f t="shared" si="2"/>
        <v>-0.6559152807609725</v>
      </c>
    </row>
    <row r="191" spans="1:4" ht="15" x14ac:dyDescent="0.25">
      <c r="A191" s="4" t="s">
        <v>399</v>
      </c>
      <c r="B191" s="5">
        <v>113.15779999999999</v>
      </c>
      <c r="C191" s="5">
        <v>143.76924</v>
      </c>
      <c r="D191" s="79">
        <f t="shared" si="2"/>
        <v>0.27051992880738229</v>
      </c>
    </row>
    <row r="192" spans="1:4" ht="15" x14ac:dyDescent="0.25">
      <c r="A192" s="2" t="s">
        <v>384</v>
      </c>
      <c r="B192" s="3">
        <v>297.58638000000002</v>
      </c>
      <c r="C192" s="3">
        <v>132.38247999999999</v>
      </c>
      <c r="D192" s="80">
        <f t="shared" si="2"/>
        <v>-0.5551460386056648</v>
      </c>
    </row>
    <row r="193" spans="1:4" ht="15" x14ac:dyDescent="0.25">
      <c r="A193" s="4" t="s">
        <v>393</v>
      </c>
      <c r="B193" s="5">
        <v>442.82940000000002</v>
      </c>
      <c r="C193" s="5">
        <v>107.92153</v>
      </c>
      <c r="D193" s="79">
        <f t="shared" si="2"/>
        <v>-0.75629095538823754</v>
      </c>
    </row>
    <row r="194" spans="1:4" ht="15" x14ac:dyDescent="0.25">
      <c r="A194" s="2" t="s">
        <v>442</v>
      </c>
      <c r="B194" s="3">
        <v>124.8502</v>
      </c>
      <c r="C194" s="3">
        <v>105.44018</v>
      </c>
      <c r="D194" s="80">
        <f t="shared" si="2"/>
        <v>-0.15546647101886901</v>
      </c>
    </row>
    <row r="195" spans="1:4" ht="15" x14ac:dyDescent="0.25">
      <c r="A195" s="4" t="s">
        <v>397</v>
      </c>
      <c r="B195" s="5">
        <v>52.197099999999999</v>
      </c>
      <c r="C195" s="5">
        <v>103.06686999999999</v>
      </c>
      <c r="D195" s="79">
        <f t="shared" si="2"/>
        <v>0.9745708094894161</v>
      </c>
    </row>
    <row r="196" spans="1:4" ht="15" x14ac:dyDescent="0.25">
      <c r="A196" s="2" t="s">
        <v>402</v>
      </c>
      <c r="B196" s="3">
        <v>155.64886000000001</v>
      </c>
      <c r="C196" s="3">
        <v>100.56583000000001</v>
      </c>
      <c r="D196" s="80">
        <f t="shared" ref="D196:D259" si="3">IF(B196=0,"",(C196/B196-1))</f>
        <v>-0.35389292282641838</v>
      </c>
    </row>
    <row r="197" spans="1:4" ht="15" x14ac:dyDescent="0.25">
      <c r="A197" s="4" t="s">
        <v>386</v>
      </c>
      <c r="B197" s="5">
        <v>330.34435999999999</v>
      </c>
      <c r="C197" s="5">
        <v>87.871489999999994</v>
      </c>
      <c r="D197" s="79">
        <f t="shared" si="3"/>
        <v>-0.73400033225934291</v>
      </c>
    </row>
    <row r="198" spans="1:4" ht="15" x14ac:dyDescent="0.25">
      <c r="A198" s="2" t="s">
        <v>431</v>
      </c>
      <c r="B198" s="3">
        <v>74.63561</v>
      </c>
      <c r="C198" s="3">
        <v>75.758499999999998</v>
      </c>
      <c r="D198" s="80">
        <f t="shared" si="3"/>
        <v>1.5044963121491284E-2</v>
      </c>
    </row>
    <row r="199" spans="1:4" ht="15" x14ac:dyDescent="0.25">
      <c r="A199" s="4" t="s">
        <v>407</v>
      </c>
      <c r="B199" s="5">
        <v>0</v>
      </c>
      <c r="C199" s="5">
        <v>67.718000000000004</v>
      </c>
      <c r="D199" s="79" t="str">
        <f t="shared" si="3"/>
        <v/>
      </c>
    </row>
    <row r="200" spans="1:4" ht="15" x14ac:dyDescent="0.25">
      <c r="A200" s="2" t="s">
        <v>382</v>
      </c>
      <c r="B200" s="3">
        <v>19150.892589999999</v>
      </c>
      <c r="C200" s="3">
        <v>66.061359999999993</v>
      </c>
      <c r="D200" s="80">
        <f t="shared" si="3"/>
        <v>-0.9965504814102244</v>
      </c>
    </row>
    <row r="201" spans="1:4" ht="15" x14ac:dyDescent="0.25">
      <c r="A201" s="4" t="s">
        <v>433</v>
      </c>
      <c r="B201" s="5">
        <v>29.27251</v>
      </c>
      <c r="C201" s="5">
        <v>61.498980000000003</v>
      </c>
      <c r="D201" s="79">
        <f t="shared" si="3"/>
        <v>1.1009124260270133</v>
      </c>
    </row>
    <row r="202" spans="1:4" ht="15" x14ac:dyDescent="0.25">
      <c r="A202" s="2" t="s">
        <v>401</v>
      </c>
      <c r="B202" s="3">
        <v>0</v>
      </c>
      <c r="C202" s="3">
        <v>54.064</v>
      </c>
      <c r="D202" s="80" t="str">
        <f t="shared" si="3"/>
        <v/>
      </c>
    </row>
    <row r="203" spans="1:4" ht="15" x14ac:dyDescent="0.25">
      <c r="A203" s="4" t="s">
        <v>406</v>
      </c>
      <c r="B203" s="5">
        <v>20.629429999999999</v>
      </c>
      <c r="C203" s="5">
        <v>50.272019999999998</v>
      </c>
      <c r="D203" s="79">
        <f t="shared" si="3"/>
        <v>1.4369078544584122</v>
      </c>
    </row>
    <row r="204" spans="1:4" ht="15" x14ac:dyDescent="0.25">
      <c r="A204" s="2" t="s">
        <v>459</v>
      </c>
      <c r="B204" s="3">
        <v>12.581799999999999</v>
      </c>
      <c r="C204" s="3">
        <v>49.943359999999998</v>
      </c>
      <c r="D204" s="80">
        <f t="shared" si="3"/>
        <v>2.9694924414630659</v>
      </c>
    </row>
    <row r="205" spans="1:4" ht="15" x14ac:dyDescent="0.25">
      <c r="A205" s="4" t="s">
        <v>418</v>
      </c>
      <c r="B205" s="5">
        <v>166.697</v>
      </c>
      <c r="C205" s="5">
        <v>49.305999999999997</v>
      </c>
      <c r="D205" s="79">
        <f t="shared" si="3"/>
        <v>-0.70421783235451152</v>
      </c>
    </row>
    <row r="206" spans="1:4" ht="15" x14ac:dyDescent="0.25">
      <c r="A206" s="2" t="s">
        <v>411</v>
      </c>
      <c r="B206" s="3">
        <v>12.5708</v>
      </c>
      <c r="C206" s="3">
        <v>45.6</v>
      </c>
      <c r="D206" s="80">
        <f t="shared" si="3"/>
        <v>2.6274540999777263</v>
      </c>
    </row>
    <row r="207" spans="1:4" ht="15" x14ac:dyDescent="0.25">
      <c r="A207" s="4" t="s">
        <v>417</v>
      </c>
      <c r="B207" s="5">
        <v>48.81776</v>
      </c>
      <c r="C207" s="5">
        <v>41.912700000000001</v>
      </c>
      <c r="D207" s="79">
        <f t="shared" si="3"/>
        <v>-0.14144565420453536</v>
      </c>
    </row>
    <row r="208" spans="1:4" ht="15" x14ac:dyDescent="0.25">
      <c r="A208" s="2" t="s">
        <v>437</v>
      </c>
      <c r="B208" s="3">
        <v>1656.6387299999999</v>
      </c>
      <c r="C208" s="3">
        <v>40.041269999999997</v>
      </c>
      <c r="D208" s="80">
        <f t="shared" si="3"/>
        <v>-0.97582981172968231</v>
      </c>
    </row>
    <row r="209" spans="1:4" ht="15" x14ac:dyDescent="0.25">
      <c r="A209" s="4" t="s">
        <v>404</v>
      </c>
      <c r="B209" s="5">
        <v>293.88819999999998</v>
      </c>
      <c r="C209" s="5">
        <v>39.432600000000001</v>
      </c>
      <c r="D209" s="79">
        <f t="shared" si="3"/>
        <v>-0.86582448699879744</v>
      </c>
    </row>
    <row r="210" spans="1:4" ht="15" x14ac:dyDescent="0.25">
      <c r="A210" s="2" t="s">
        <v>414</v>
      </c>
      <c r="B210" s="3">
        <v>33.753</v>
      </c>
      <c r="C210" s="3">
        <v>39.125</v>
      </c>
      <c r="D210" s="80">
        <f t="shared" si="3"/>
        <v>0.15915622315053479</v>
      </c>
    </row>
    <row r="211" spans="1:4" ht="15" x14ac:dyDescent="0.25">
      <c r="A211" s="4" t="s">
        <v>420</v>
      </c>
      <c r="B211" s="5">
        <v>0</v>
      </c>
      <c r="C211" s="5">
        <v>39.01</v>
      </c>
      <c r="D211" s="79" t="str">
        <f t="shared" si="3"/>
        <v/>
      </c>
    </row>
    <row r="212" spans="1:4" ht="15" x14ac:dyDescent="0.25">
      <c r="A212" s="2" t="s">
        <v>435</v>
      </c>
      <c r="B212" s="3">
        <v>0</v>
      </c>
      <c r="C212" s="3">
        <v>26.4605</v>
      </c>
      <c r="D212" s="80" t="str">
        <f t="shared" si="3"/>
        <v/>
      </c>
    </row>
    <row r="213" spans="1:4" ht="15" x14ac:dyDescent="0.25">
      <c r="A213" s="4" t="s">
        <v>439</v>
      </c>
      <c r="B213" s="5">
        <v>0</v>
      </c>
      <c r="C213" s="5">
        <v>25.510649999999998</v>
      </c>
      <c r="D213" s="79" t="str">
        <f t="shared" si="3"/>
        <v/>
      </c>
    </row>
    <row r="214" spans="1:4" ht="15" x14ac:dyDescent="0.25">
      <c r="A214" s="2" t="s">
        <v>415</v>
      </c>
      <c r="B214" s="3">
        <v>67.898399999999995</v>
      </c>
      <c r="C214" s="3">
        <v>24.065899999999999</v>
      </c>
      <c r="D214" s="80">
        <f t="shared" si="3"/>
        <v>-0.64556013101928755</v>
      </c>
    </row>
    <row r="215" spans="1:4" ht="15" x14ac:dyDescent="0.25">
      <c r="A215" s="4" t="s">
        <v>409</v>
      </c>
      <c r="B215" s="5">
        <v>35.164369999999998</v>
      </c>
      <c r="C215" s="5">
        <v>20.515999999999998</v>
      </c>
      <c r="D215" s="79">
        <f t="shared" si="3"/>
        <v>-0.4165685322956163</v>
      </c>
    </row>
    <row r="216" spans="1:4" ht="15" x14ac:dyDescent="0.25">
      <c r="A216" s="2" t="s">
        <v>421</v>
      </c>
      <c r="B216" s="3">
        <v>171.71123</v>
      </c>
      <c r="C216" s="3">
        <v>16.91788</v>
      </c>
      <c r="D216" s="80">
        <f t="shared" si="3"/>
        <v>-0.90147481909016669</v>
      </c>
    </row>
    <row r="217" spans="1:4" ht="15" x14ac:dyDescent="0.25">
      <c r="A217" s="4" t="s">
        <v>398</v>
      </c>
      <c r="B217" s="5">
        <v>103.88956</v>
      </c>
      <c r="C217" s="5">
        <v>15.254899999999999</v>
      </c>
      <c r="D217" s="79">
        <f t="shared" si="3"/>
        <v>-0.85316233892991755</v>
      </c>
    </row>
    <row r="218" spans="1:4" ht="15" x14ac:dyDescent="0.25">
      <c r="A218" s="2" t="s">
        <v>410</v>
      </c>
      <c r="B218" s="3">
        <v>35.09751</v>
      </c>
      <c r="C218" s="3">
        <v>15.023999999999999</v>
      </c>
      <c r="D218" s="80">
        <f t="shared" si="3"/>
        <v>-0.57193544499310645</v>
      </c>
    </row>
    <row r="219" spans="1:4" ht="15" x14ac:dyDescent="0.25">
      <c r="A219" s="4" t="s">
        <v>412</v>
      </c>
      <c r="B219" s="5">
        <v>54.959800000000001</v>
      </c>
      <c r="C219" s="5">
        <v>9.6951499999999999</v>
      </c>
      <c r="D219" s="79">
        <f t="shared" si="3"/>
        <v>-0.82359560988213198</v>
      </c>
    </row>
    <row r="220" spans="1:4" ht="15" x14ac:dyDescent="0.25">
      <c r="A220" s="2" t="s">
        <v>438</v>
      </c>
      <c r="B220" s="3">
        <v>8.8268400000000007</v>
      </c>
      <c r="C220" s="3">
        <v>7.7785000000000002</v>
      </c>
      <c r="D220" s="80">
        <f t="shared" si="3"/>
        <v>-0.11876730517376555</v>
      </c>
    </row>
    <row r="221" spans="1:4" ht="15" x14ac:dyDescent="0.25">
      <c r="A221" s="4" t="s">
        <v>365</v>
      </c>
      <c r="B221" s="5">
        <v>0</v>
      </c>
      <c r="C221" s="5">
        <v>3.0880000000000001</v>
      </c>
      <c r="D221" s="79" t="str">
        <f t="shared" si="3"/>
        <v/>
      </c>
    </row>
    <row r="222" spans="1:4" ht="15" x14ac:dyDescent="0.25">
      <c r="A222" s="2" t="s">
        <v>430</v>
      </c>
      <c r="B222" s="3">
        <v>0</v>
      </c>
      <c r="C222" s="3">
        <v>2.4239999999999999</v>
      </c>
      <c r="D222" s="80" t="str">
        <f t="shared" si="3"/>
        <v/>
      </c>
    </row>
    <row r="223" spans="1:4" ht="15" x14ac:dyDescent="0.25">
      <c r="A223" s="4" t="s">
        <v>501</v>
      </c>
      <c r="B223" s="5">
        <v>0</v>
      </c>
      <c r="C223" s="5">
        <v>1.2110000000000001</v>
      </c>
      <c r="D223" s="79" t="str">
        <f t="shared" si="3"/>
        <v/>
      </c>
    </row>
    <row r="224" spans="1:4" ht="15" x14ac:dyDescent="0.25">
      <c r="A224" s="2" t="s">
        <v>392</v>
      </c>
      <c r="B224" s="3">
        <v>0</v>
      </c>
      <c r="C224" s="3">
        <v>1.04688</v>
      </c>
      <c r="D224" s="80" t="str">
        <f t="shared" si="3"/>
        <v/>
      </c>
    </row>
    <row r="225" spans="1:4" ht="15" x14ac:dyDescent="0.25">
      <c r="A225" s="4" t="s">
        <v>427</v>
      </c>
      <c r="B225" s="5">
        <v>0</v>
      </c>
      <c r="C225" s="5">
        <v>0</v>
      </c>
      <c r="D225" s="79" t="str">
        <f t="shared" si="3"/>
        <v/>
      </c>
    </row>
    <row r="226" spans="1:4" ht="15" x14ac:dyDescent="0.25">
      <c r="A226" s="2" t="s">
        <v>428</v>
      </c>
      <c r="B226" s="3">
        <v>75.823589999999996</v>
      </c>
      <c r="C226" s="3">
        <v>0</v>
      </c>
      <c r="D226" s="80">
        <f t="shared" si="3"/>
        <v>-1</v>
      </c>
    </row>
    <row r="227" spans="1:4" ht="15" x14ac:dyDescent="0.25">
      <c r="A227" s="4" t="s">
        <v>429</v>
      </c>
      <c r="B227" s="5">
        <v>5.4557799999999999</v>
      </c>
      <c r="C227" s="5">
        <v>0</v>
      </c>
      <c r="D227" s="79">
        <f t="shared" si="3"/>
        <v>-1</v>
      </c>
    </row>
    <row r="228" spans="1:4" ht="15" x14ac:dyDescent="0.25">
      <c r="A228" s="2" t="s">
        <v>424</v>
      </c>
      <c r="B228" s="3">
        <v>63.054119999999998</v>
      </c>
      <c r="C228" s="3">
        <v>0</v>
      </c>
      <c r="D228" s="80">
        <f t="shared" si="3"/>
        <v>-1</v>
      </c>
    </row>
    <row r="229" spans="1:4" ht="15" x14ac:dyDescent="0.25">
      <c r="A229" s="4" t="s">
        <v>432</v>
      </c>
      <c r="B229" s="5">
        <v>0</v>
      </c>
      <c r="C229" s="5">
        <v>0</v>
      </c>
      <c r="D229" s="79" t="str">
        <f t="shared" si="3"/>
        <v/>
      </c>
    </row>
    <row r="230" spans="1:4" ht="15" x14ac:dyDescent="0.25">
      <c r="A230" s="2" t="s">
        <v>434</v>
      </c>
      <c r="B230" s="3">
        <v>0</v>
      </c>
      <c r="C230" s="3">
        <v>0</v>
      </c>
      <c r="D230" s="80" t="str">
        <f t="shared" si="3"/>
        <v/>
      </c>
    </row>
    <row r="231" spans="1:4" ht="15" x14ac:dyDescent="0.25">
      <c r="A231" s="4" t="s">
        <v>436</v>
      </c>
      <c r="B231" s="5">
        <v>0</v>
      </c>
      <c r="C231" s="5">
        <v>0</v>
      </c>
      <c r="D231" s="79" t="str">
        <f t="shared" si="3"/>
        <v/>
      </c>
    </row>
    <row r="232" spans="1:4" ht="15" x14ac:dyDescent="0.25">
      <c r="A232" s="2" t="s">
        <v>423</v>
      </c>
      <c r="B232" s="3">
        <v>30.667359999999999</v>
      </c>
      <c r="C232" s="3">
        <v>0</v>
      </c>
      <c r="D232" s="80">
        <f t="shared" si="3"/>
        <v>-1</v>
      </c>
    </row>
    <row r="233" spans="1:4" ht="15" x14ac:dyDescent="0.25">
      <c r="A233" s="4" t="s">
        <v>440</v>
      </c>
      <c r="B233" s="5">
        <v>0</v>
      </c>
      <c r="C233" s="5">
        <v>0</v>
      </c>
      <c r="D233" s="79" t="str">
        <f t="shared" si="3"/>
        <v/>
      </c>
    </row>
    <row r="234" spans="1:4" ht="15" x14ac:dyDescent="0.25">
      <c r="A234" s="2" t="s">
        <v>441</v>
      </c>
      <c r="B234" s="3">
        <v>0</v>
      </c>
      <c r="C234" s="3">
        <v>0</v>
      </c>
      <c r="D234" s="80" t="str">
        <f t="shared" si="3"/>
        <v/>
      </c>
    </row>
    <row r="235" spans="1:4" ht="15" x14ac:dyDescent="0.25">
      <c r="A235" s="4" t="s">
        <v>443</v>
      </c>
      <c r="B235" s="5">
        <v>0</v>
      </c>
      <c r="C235" s="5">
        <v>0</v>
      </c>
      <c r="D235" s="79" t="str">
        <f t="shared" si="3"/>
        <v/>
      </c>
    </row>
    <row r="236" spans="1:4" ht="15" x14ac:dyDescent="0.25">
      <c r="A236" s="2" t="s">
        <v>405</v>
      </c>
      <c r="B236" s="3">
        <v>0</v>
      </c>
      <c r="C236" s="3">
        <v>0</v>
      </c>
      <c r="D236" s="80" t="str">
        <f t="shared" si="3"/>
        <v/>
      </c>
    </row>
    <row r="237" spans="1:4" ht="15" x14ac:dyDescent="0.25">
      <c r="A237" s="4" t="s">
        <v>444</v>
      </c>
      <c r="B237" s="5">
        <v>0</v>
      </c>
      <c r="C237" s="5">
        <v>0</v>
      </c>
      <c r="D237" s="79" t="str">
        <f t="shared" si="3"/>
        <v/>
      </c>
    </row>
    <row r="238" spans="1:4" ht="15" x14ac:dyDescent="0.25">
      <c r="A238" s="2" t="s">
        <v>422</v>
      </c>
      <c r="B238" s="3">
        <v>15.707689999999999</v>
      </c>
      <c r="C238" s="3">
        <v>0</v>
      </c>
      <c r="D238" s="80">
        <f t="shared" si="3"/>
        <v>-1</v>
      </c>
    </row>
    <row r="239" spans="1:4" ht="15" x14ac:dyDescent="0.25">
      <c r="A239" s="4" t="s">
        <v>445</v>
      </c>
      <c r="B239" s="5">
        <v>0</v>
      </c>
      <c r="C239" s="5">
        <v>0</v>
      </c>
      <c r="D239" s="79" t="str">
        <f t="shared" si="3"/>
        <v/>
      </c>
    </row>
    <row r="240" spans="1:4" ht="15" x14ac:dyDescent="0.25">
      <c r="A240" s="2" t="s">
        <v>446</v>
      </c>
      <c r="B240" s="3">
        <v>0</v>
      </c>
      <c r="C240" s="3">
        <v>0</v>
      </c>
      <c r="D240" s="80" t="str">
        <f t="shared" si="3"/>
        <v/>
      </c>
    </row>
    <row r="241" spans="1:4" ht="15" x14ac:dyDescent="0.25">
      <c r="A241" s="4" t="s">
        <v>447</v>
      </c>
      <c r="B241" s="5">
        <v>0</v>
      </c>
      <c r="C241" s="5">
        <v>0</v>
      </c>
      <c r="D241" s="79" t="str">
        <f t="shared" si="3"/>
        <v/>
      </c>
    </row>
    <row r="242" spans="1:4" ht="15" x14ac:dyDescent="0.25">
      <c r="A242" s="2" t="s">
        <v>448</v>
      </c>
      <c r="B242" s="3">
        <v>0</v>
      </c>
      <c r="C242" s="3">
        <v>0</v>
      </c>
      <c r="D242" s="80" t="str">
        <f t="shared" si="3"/>
        <v/>
      </c>
    </row>
    <row r="243" spans="1:4" ht="15" x14ac:dyDescent="0.25">
      <c r="A243" s="4" t="s">
        <v>425</v>
      </c>
      <c r="B243" s="5">
        <v>0</v>
      </c>
      <c r="C243" s="5">
        <v>0</v>
      </c>
      <c r="D243" s="79" t="str">
        <f t="shared" si="3"/>
        <v/>
      </c>
    </row>
    <row r="244" spans="1:4" ht="15" x14ac:dyDescent="0.25">
      <c r="A244" s="2" t="s">
        <v>449</v>
      </c>
      <c r="B244" s="3">
        <v>0</v>
      </c>
      <c r="C244" s="3">
        <v>0</v>
      </c>
      <c r="D244" s="80" t="str">
        <f t="shared" si="3"/>
        <v/>
      </c>
    </row>
    <row r="245" spans="1:4" ht="15" x14ac:dyDescent="0.25">
      <c r="A245" s="4" t="s">
        <v>450</v>
      </c>
      <c r="B245" s="5">
        <v>0</v>
      </c>
      <c r="C245" s="5">
        <v>0</v>
      </c>
      <c r="D245" s="79" t="str">
        <f t="shared" si="3"/>
        <v/>
      </c>
    </row>
    <row r="246" spans="1:4" ht="15" x14ac:dyDescent="0.25">
      <c r="A246" s="2" t="s">
        <v>451</v>
      </c>
      <c r="B246" s="3">
        <v>0</v>
      </c>
      <c r="C246" s="3">
        <v>0</v>
      </c>
      <c r="D246" s="80" t="str">
        <f t="shared" si="3"/>
        <v/>
      </c>
    </row>
    <row r="247" spans="1:4" ht="15" x14ac:dyDescent="0.25">
      <c r="A247" s="4" t="s">
        <v>452</v>
      </c>
      <c r="B247" s="5">
        <v>0</v>
      </c>
      <c r="C247" s="5">
        <v>0</v>
      </c>
      <c r="D247" s="79" t="str">
        <f t="shared" si="3"/>
        <v/>
      </c>
    </row>
    <row r="248" spans="1:4" ht="15" x14ac:dyDescent="0.25">
      <c r="A248" s="2" t="s">
        <v>453</v>
      </c>
      <c r="B248" s="3">
        <v>195.10140000000001</v>
      </c>
      <c r="C248" s="3">
        <v>0</v>
      </c>
      <c r="D248" s="80">
        <f t="shared" si="3"/>
        <v>-1</v>
      </c>
    </row>
    <row r="249" spans="1:4" ht="15" x14ac:dyDescent="0.25">
      <c r="A249" s="4" t="s">
        <v>454</v>
      </c>
      <c r="B249" s="5">
        <v>0</v>
      </c>
      <c r="C249" s="5">
        <v>0</v>
      </c>
      <c r="D249" s="79" t="str">
        <f t="shared" si="3"/>
        <v/>
      </c>
    </row>
    <row r="250" spans="1:4" ht="15" x14ac:dyDescent="0.25">
      <c r="A250" s="2" t="s">
        <v>390</v>
      </c>
      <c r="B250" s="3">
        <v>68.873310000000004</v>
      </c>
      <c r="C250" s="3">
        <v>0</v>
      </c>
      <c r="D250" s="80">
        <f t="shared" si="3"/>
        <v>-1</v>
      </c>
    </row>
    <row r="251" spans="1:4" ht="15" x14ac:dyDescent="0.25">
      <c r="A251" s="4" t="s">
        <v>413</v>
      </c>
      <c r="B251" s="5">
        <v>0</v>
      </c>
      <c r="C251" s="5">
        <v>0</v>
      </c>
      <c r="D251" s="79" t="str">
        <f t="shared" si="3"/>
        <v/>
      </c>
    </row>
    <row r="252" spans="1:4" ht="15" x14ac:dyDescent="0.25">
      <c r="A252" s="2" t="s">
        <v>408</v>
      </c>
      <c r="B252" s="3">
        <v>32.474499999999999</v>
      </c>
      <c r="C252" s="3">
        <v>0</v>
      </c>
      <c r="D252" s="80">
        <f t="shared" si="3"/>
        <v>-1</v>
      </c>
    </row>
    <row r="253" spans="1:4" ht="15" x14ac:dyDescent="0.25">
      <c r="A253" s="4" t="s">
        <v>455</v>
      </c>
      <c r="B253" s="5">
        <v>0</v>
      </c>
      <c r="C253" s="5">
        <v>0</v>
      </c>
      <c r="D253" s="79" t="str">
        <f t="shared" si="3"/>
        <v/>
      </c>
    </row>
    <row r="254" spans="1:4" ht="15" x14ac:dyDescent="0.25">
      <c r="A254" s="2" t="s">
        <v>456</v>
      </c>
      <c r="B254" s="3">
        <v>13.4884</v>
      </c>
      <c r="C254" s="3">
        <v>0</v>
      </c>
      <c r="D254" s="80">
        <f t="shared" si="3"/>
        <v>-1</v>
      </c>
    </row>
    <row r="255" spans="1:4" ht="15" x14ac:dyDescent="0.25">
      <c r="A255" s="4" t="s">
        <v>457</v>
      </c>
      <c r="B255" s="5">
        <v>0</v>
      </c>
      <c r="C255" s="5">
        <v>0</v>
      </c>
      <c r="D255" s="79" t="str">
        <f t="shared" si="3"/>
        <v/>
      </c>
    </row>
    <row r="256" spans="1:4" ht="15" x14ac:dyDescent="0.25">
      <c r="A256" s="2" t="s">
        <v>458</v>
      </c>
      <c r="B256" s="3">
        <v>17.967870000000001</v>
      </c>
      <c r="C256" s="3">
        <v>0</v>
      </c>
      <c r="D256" s="80">
        <f t="shared" si="3"/>
        <v>-1</v>
      </c>
    </row>
    <row r="257" spans="1:4" ht="15" x14ac:dyDescent="0.25">
      <c r="A257" s="4" t="s">
        <v>460</v>
      </c>
      <c r="B257" s="5">
        <v>0</v>
      </c>
      <c r="C257" s="5">
        <v>0</v>
      </c>
      <c r="D257" s="79" t="str">
        <f t="shared" si="3"/>
        <v/>
      </c>
    </row>
    <row r="258" spans="1:4" ht="15" x14ac:dyDescent="0.25">
      <c r="A258" s="2" t="s">
        <v>461</v>
      </c>
      <c r="B258" s="3">
        <v>33.261000000000003</v>
      </c>
      <c r="C258" s="3">
        <v>0</v>
      </c>
      <c r="D258" s="80">
        <f t="shared" si="3"/>
        <v>-1</v>
      </c>
    </row>
    <row r="259" spans="1:4" ht="15" x14ac:dyDescent="0.25">
      <c r="A259" s="4"/>
      <c r="B259" s="5"/>
      <c r="C259" s="5"/>
      <c r="D259" s="79" t="str">
        <f t="shared" si="3"/>
        <v/>
      </c>
    </row>
    <row r="260" spans="1:4" ht="15" x14ac:dyDescent="0.25">
      <c r="A260" s="2"/>
      <c r="B260" s="3"/>
      <c r="C260" s="3"/>
      <c r="D260" s="80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2" width="25.140625" customWidth="1"/>
    <col min="3" max="3" width="21.42578125" customWidth="1"/>
    <col min="4" max="4" width="9.7109375" bestFit="1" customWidth="1"/>
  </cols>
  <sheetData>
    <row r="1" spans="1:4" ht="15" x14ac:dyDescent="0.25">
      <c r="A1" s="156" t="s">
        <v>500</v>
      </c>
      <c r="B1" s="156"/>
      <c r="C1" s="156"/>
      <c r="D1" s="156"/>
    </row>
    <row r="2" spans="1:4" ht="15" x14ac:dyDescent="0.25">
      <c r="A2" s="78"/>
      <c r="B2" s="78"/>
      <c r="C2" s="78"/>
      <c r="D2" s="78"/>
    </row>
    <row r="3" spans="1:4" ht="15" x14ac:dyDescent="0.25">
      <c r="A3" s="15" t="s">
        <v>82</v>
      </c>
      <c r="B3" s="16" t="s">
        <v>494</v>
      </c>
      <c r="C3" s="16" t="s">
        <v>495</v>
      </c>
      <c r="D3" s="16" t="s">
        <v>83</v>
      </c>
    </row>
    <row r="4" spans="1:4" ht="13.5" customHeight="1" x14ac:dyDescent="0.25">
      <c r="A4" s="18" t="s">
        <v>0</v>
      </c>
      <c r="B4" s="19">
        <v>10756831.40315</v>
      </c>
      <c r="C4" s="19">
        <v>9208150.0594699997</v>
      </c>
      <c r="D4" s="17">
        <f t="shared" ref="D4:D67" si="0">IF(B4=0,"",(C4/B4-1))</f>
        <v>-0.14397188964275187</v>
      </c>
    </row>
    <row r="5" spans="1:4" ht="15" x14ac:dyDescent="0.25">
      <c r="A5" s="4" t="s">
        <v>209</v>
      </c>
      <c r="B5" s="5">
        <v>1086808.3741299999</v>
      </c>
      <c r="C5" s="5">
        <v>1070259.1244099999</v>
      </c>
      <c r="D5" s="79">
        <f t="shared" si="0"/>
        <v>-1.5227385171049823E-2</v>
      </c>
    </row>
    <row r="6" spans="1:4" ht="15" x14ac:dyDescent="0.25">
      <c r="A6" s="2" t="s">
        <v>210</v>
      </c>
      <c r="B6" s="3">
        <v>750353.68406</v>
      </c>
      <c r="C6" s="3">
        <v>631011.68672</v>
      </c>
      <c r="D6" s="80">
        <f t="shared" si="0"/>
        <v>-0.15904765962401424</v>
      </c>
    </row>
    <row r="7" spans="1:4" ht="15" x14ac:dyDescent="0.25">
      <c r="A7" s="4" t="s">
        <v>211</v>
      </c>
      <c r="B7" s="5">
        <v>569748.42588999995</v>
      </c>
      <c r="C7" s="5">
        <v>558135.12725999998</v>
      </c>
      <c r="D7" s="79">
        <f t="shared" si="0"/>
        <v>-2.0383204414929135E-2</v>
      </c>
    </row>
    <row r="8" spans="1:4" ht="15" x14ac:dyDescent="0.25">
      <c r="A8" s="2" t="s">
        <v>212</v>
      </c>
      <c r="B8" s="3">
        <v>481048.99771000003</v>
      </c>
      <c r="C8" s="3">
        <v>449071.75696000003</v>
      </c>
      <c r="D8" s="80">
        <f t="shared" si="0"/>
        <v>-6.6473978539037359E-2</v>
      </c>
    </row>
    <row r="9" spans="1:4" ht="15" x14ac:dyDescent="0.25">
      <c r="A9" s="4" t="s">
        <v>214</v>
      </c>
      <c r="B9" s="5">
        <v>846408.82591999997</v>
      </c>
      <c r="C9" s="5">
        <v>441070.08883000002</v>
      </c>
      <c r="D9" s="79">
        <f t="shared" si="0"/>
        <v>-0.47889237999074385</v>
      </c>
    </row>
    <row r="10" spans="1:4" ht="15" x14ac:dyDescent="0.25">
      <c r="A10" s="2" t="s">
        <v>213</v>
      </c>
      <c r="B10" s="3">
        <v>469319.18104</v>
      </c>
      <c r="C10" s="3">
        <v>415852.49776</v>
      </c>
      <c r="D10" s="80">
        <f t="shared" si="0"/>
        <v>-0.11392392520910632</v>
      </c>
    </row>
    <row r="11" spans="1:4" ht="15" x14ac:dyDescent="0.25">
      <c r="A11" s="4" t="s">
        <v>215</v>
      </c>
      <c r="B11" s="5">
        <v>387694.40331000002</v>
      </c>
      <c r="C11" s="5">
        <v>378216.09668999998</v>
      </c>
      <c r="D11" s="79">
        <f t="shared" si="0"/>
        <v>-2.4447880957469525E-2</v>
      </c>
    </row>
    <row r="12" spans="1:4" ht="15" x14ac:dyDescent="0.25">
      <c r="A12" s="2" t="s">
        <v>218</v>
      </c>
      <c r="B12" s="3">
        <v>203169.85073000001</v>
      </c>
      <c r="C12" s="3">
        <v>265130.39116</v>
      </c>
      <c r="D12" s="80">
        <f t="shared" si="0"/>
        <v>0.30496916844390287</v>
      </c>
    </row>
    <row r="13" spans="1:4" ht="15" x14ac:dyDescent="0.25">
      <c r="A13" s="4" t="s">
        <v>216</v>
      </c>
      <c r="B13" s="5">
        <v>399052.98924000002</v>
      </c>
      <c r="C13" s="5">
        <v>260204.56672</v>
      </c>
      <c r="D13" s="79">
        <f t="shared" si="0"/>
        <v>-0.34794482503298141</v>
      </c>
    </row>
    <row r="14" spans="1:4" ht="15" x14ac:dyDescent="0.25">
      <c r="A14" s="2" t="s">
        <v>219</v>
      </c>
      <c r="B14" s="3">
        <v>253565.00008</v>
      </c>
      <c r="C14" s="3">
        <v>249888.03201</v>
      </c>
      <c r="D14" s="80">
        <f t="shared" si="0"/>
        <v>-1.4501086777906735E-2</v>
      </c>
    </row>
    <row r="15" spans="1:4" ht="15" x14ac:dyDescent="0.25">
      <c r="A15" s="4" t="s">
        <v>217</v>
      </c>
      <c r="B15" s="5">
        <v>213114.62727</v>
      </c>
      <c r="C15" s="5">
        <v>245283.60902</v>
      </c>
      <c r="D15" s="79">
        <f t="shared" si="0"/>
        <v>0.15094685035037214</v>
      </c>
    </row>
    <row r="16" spans="1:4" ht="15" x14ac:dyDescent="0.25">
      <c r="A16" s="2" t="s">
        <v>221</v>
      </c>
      <c r="B16" s="3">
        <v>277684.85978</v>
      </c>
      <c r="C16" s="3">
        <v>214029.1777</v>
      </c>
      <c r="D16" s="80">
        <f t="shared" si="0"/>
        <v>-0.22923713640863308</v>
      </c>
    </row>
    <row r="17" spans="1:4" ht="15" x14ac:dyDescent="0.25">
      <c r="A17" s="4" t="s">
        <v>226</v>
      </c>
      <c r="B17" s="5">
        <v>183546.35931</v>
      </c>
      <c r="C17" s="5">
        <v>190069.36092000001</v>
      </c>
      <c r="D17" s="79">
        <f t="shared" si="0"/>
        <v>3.5538714221963863E-2</v>
      </c>
    </row>
    <row r="18" spans="1:4" ht="15" x14ac:dyDescent="0.25">
      <c r="A18" s="2" t="s">
        <v>220</v>
      </c>
      <c r="B18" s="3">
        <v>170740.22382000001</v>
      </c>
      <c r="C18" s="3">
        <v>186164.25383</v>
      </c>
      <c r="D18" s="80">
        <f t="shared" si="0"/>
        <v>9.0336241015242624E-2</v>
      </c>
    </row>
    <row r="19" spans="1:4" ht="15" x14ac:dyDescent="0.25">
      <c r="A19" s="4" t="s">
        <v>224</v>
      </c>
      <c r="B19" s="5">
        <v>208357.50474</v>
      </c>
      <c r="C19" s="5">
        <v>182105.55923000001</v>
      </c>
      <c r="D19" s="79">
        <f t="shared" si="0"/>
        <v>-0.12599472019382563</v>
      </c>
    </row>
    <row r="20" spans="1:4" ht="15" x14ac:dyDescent="0.25">
      <c r="A20" s="2" t="s">
        <v>225</v>
      </c>
      <c r="B20" s="3">
        <v>212682.59645000001</v>
      </c>
      <c r="C20" s="3">
        <v>173064.40521</v>
      </c>
      <c r="D20" s="80">
        <f t="shared" si="0"/>
        <v>-0.18627848211978137</v>
      </c>
    </row>
    <row r="21" spans="1:4" ht="15" x14ac:dyDescent="0.25">
      <c r="A21" s="4" t="s">
        <v>223</v>
      </c>
      <c r="B21" s="5">
        <v>153158.78034999999</v>
      </c>
      <c r="C21" s="5">
        <v>158519.01360000001</v>
      </c>
      <c r="D21" s="79">
        <f t="shared" si="0"/>
        <v>3.4997884141873881E-2</v>
      </c>
    </row>
    <row r="22" spans="1:4" ht="15" x14ac:dyDescent="0.25">
      <c r="A22" s="2" t="s">
        <v>230</v>
      </c>
      <c r="B22" s="3">
        <v>128484.50625000001</v>
      </c>
      <c r="C22" s="3">
        <v>124682.39743</v>
      </c>
      <c r="D22" s="80">
        <f t="shared" si="0"/>
        <v>-2.9591963505716579E-2</v>
      </c>
    </row>
    <row r="23" spans="1:4" ht="15" x14ac:dyDescent="0.25">
      <c r="A23" s="4" t="s">
        <v>229</v>
      </c>
      <c r="B23" s="5">
        <v>104040.68643</v>
      </c>
      <c r="C23" s="5">
        <v>110561.24557</v>
      </c>
      <c r="D23" s="79">
        <f t="shared" si="0"/>
        <v>6.2673165313909429E-2</v>
      </c>
    </row>
    <row r="24" spans="1:4" ht="15" x14ac:dyDescent="0.25">
      <c r="A24" s="2" t="s">
        <v>222</v>
      </c>
      <c r="B24" s="3">
        <v>313273.69130000001</v>
      </c>
      <c r="C24" s="3">
        <v>109898.26669</v>
      </c>
      <c r="D24" s="80">
        <f t="shared" si="0"/>
        <v>-0.64919407616403313</v>
      </c>
    </row>
    <row r="25" spans="1:4" ht="15" x14ac:dyDescent="0.25">
      <c r="A25" s="4" t="s">
        <v>227</v>
      </c>
      <c r="B25" s="5">
        <v>140502.04404000001</v>
      </c>
      <c r="C25" s="5">
        <v>103784.85451</v>
      </c>
      <c r="D25" s="79">
        <f t="shared" si="0"/>
        <v>-0.26132850792937123</v>
      </c>
    </row>
    <row r="26" spans="1:4" ht="15" x14ac:dyDescent="0.25">
      <c r="A26" s="2" t="s">
        <v>232</v>
      </c>
      <c r="B26" s="3">
        <v>103626.23561</v>
      </c>
      <c r="C26" s="3">
        <v>97349.331130000006</v>
      </c>
      <c r="D26" s="80">
        <f t="shared" si="0"/>
        <v>-6.0572541722187845E-2</v>
      </c>
    </row>
    <row r="27" spans="1:4" ht="15" x14ac:dyDescent="0.25">
      <c r="A27" s="4" t="s">
        <v>231</v>
      </c>
      <c r="B27" s="5">
        <v>136138.95694</v>
      </c>
      <c r="C27" s="5">
        <v>88151.630900000004</v>
      </c>
      <c r="D27" s="79">
        <f t="shared" si="0"/>
        <v>-0.35248783389128846</v>
      </c>
    </row>
    <row r="28" spans="1:4" ht="15" x14ac:dyDescent="0.25">
      <c r="A28" s="2" t="s">
        <v>234</v>
      </c>
      <c r="B28" s="3">
        <v>120321.6621</v>
      </c>
      <c r="C28" s="3">
        <v>86335.080270000006</v>
      </c>
      <c r="D28" s="80">
        <f t="shared" si="0"/>
        <v>-0.28246436457762325</v>
      </c>
    </row>
    <row r="29" spans="1:4" ht="15" x14ac:dyDescent="0.25">
      <c r="A29" s="4" t="s">
        <v>236</v>
      </c>
      <c r="B29" s="5">
        <v>88013.356249999997</v>
      </c>
      <c r="C29" s="5">
        <v>84372.836320000002</v>
      </c>
      <c r="D29" s="79">
        <f t="shared" si="0"/>
        <v>-4.1363266725781722E-2</v>
      </c>
    </row>
    <row r="30" spans="1:4" ht="15" x14ac:dyDescent="0.25">
      <c r="A30" s="2" t="s">
        <v>235</v>
      </c>
      <c r="B30" s="3">
        <v>91731.637600000002</v>
      </c>
      <c r="C30" s="3">
        <v>81153.856379999997</v>
      </c>
      <c r="D30" s="80">
        <f t="shared" si="0"/>
        <v>-0.11531224664411754</v>
      </c>
    </row>
    <row r="31" spans="1:4" ht="15" x14ac:dyDescent="0.25">
      <c r="A31" s="4" t="s">
        <v>239</v>
      </c>
      <c r="B31" s="5">
        <v>79557.479789999998</v>
      </c>
      <c r="C31" s="5">
        <v>77816.448759999999</v>
      </c>
      <c r="D31" s="79">
        <f t="shared" si="0"/>
        <v>-2.1883938940695735E-2</v>
      </c>
    </row>
    <row r="32" spans="1:4" ht="15" x14ac:dyDescent="0.25">
      <c r="A32" s="2" t="s">
        <v>233</v>
      </c>
      <c r="B32" s="3">
        <v>116506.47374</v>
      </c>
      <c r="C32" s="3">
        <v>75675.203750000001</v>
      </c>
      <c r="D32" s="80">
        <f t="shared" si="0"/>
        <v>-0.35046352944404202</v>
      </c>
    </row>
    <row r="33" spans="1:4" ht="15" x14ac:dyDescent="0.25">
      <c r="A33" s="4" t="s">
        <v>238</v>
      </c>
      <c r="B33" s="5">
        <v>75344.188519999996</v>
      </c>
      <c r="C33" s="5">
        <v>68790.834229999993</v>
      </c>
      <c r="D33" s="79">
        <f t="shared" si="0"/>
        <v>-8.6978895369752673E-2</v>
      </c>
    </row>
    <row r="34" spans="1:4" ht="15" x14ac:dyDescent="0.25">
      <c r="A34" s="2" t="s">
        <v>237</v>
      </c>
      <c r="B34" s="3">
        <v>79923.985629999996</v>
      </c>
      <c r="C34" s="3">
        <v>65572.303499999995</v>
      </c>
      <c r="D34" s="80">
        <f t="shared" si="0"/>
        <v>-0.17956664719449378</v>
      </c>
    </row>
    <row r="35" spans="1:4" ht="15" x14ac:dyDescent="0.25">
      <c r="A35" s="4" t="s">
        <v>241</v>
      </c>
      <c r="B35" s="5">
        <v>58101.591719999997</v>
      </c>
      <c r="C35" s="5">
        <v>60169.844940000003</v>
      </c>
      <c r="D35" s="79">
        <f t="shared" si="0"/>
        <v>3.559718690612157E-2</v>
      </c>
    </row>
    <row r="36" spans="1:4" ht="15" x14ac:dyDescent="0.25">
      <c r="A36" s="2" t="s">
        <v>243</v>
      </c>
      <c r="B36" s="3">
        <v>61571.414109999998</v>
      </c>
      <c r="C36" s="3">
        <v>59384.386789999997</v>
      </c>
      <c r="D36" s="80">
        <f t="shared" si="0"/>
        <v>-3.55201736327313E-2</v>
      </c>
    </row>
    <row r="37" spans="1:4" ht="15" x14ac:dyDescent="0.25">
      <c r="A37" s="4" t="s">
        <v>247</v>
      </c>
      <c r="B37" s="5">
        <v>56691.31869</v>
      </c>
      <c r="C37" s="5">
        <v>56453.185360000003</v>
      </c>
      <c r="D37" s="79">
        <f t="shared" si="0"/>
        <v>-4.2005255037752542E-3</v>
      </c>
    </row>
    <row r="38" spans="1:4" ht="15" x14ac:dyDescent="0.25">
      <c r="A38" s="2" t="s">
        <v>250</v>
      </c>
      <c r="B38" s="3">
        <v>61367.268669999998</v>
      </c>
      <c r="C38" s="3">
        <v>53020.739759999997</v>
      </c>
      <c r="D38" s="80">
        <f t="shared" si="0"/>
        <v>-0.13600945733601277</v>
      </c>
    </row>
    <row r="39" spans="1:4" ht="15" x14ac:dyDescent="0.25">
      <c r="A39" s="4" t="s">
        <v>245</v>
      </c>
      <c r="B39" s="5">
        <v>66225.422319999998</v>
      </c>
      <c r="C39" s="5">
        <v>51996.613940000003</v>
      </c>
      <c r="D39" s="79">
        <f t="shared" si="0"/>
        <v>-0.21485417354149383</v>
      </c>
    </row>
    <row r="40" spans="1:4" ht="15" x14ac:dyDescent="0.25">
      <c r="A40" s="2" t="s">
        <v>251</v>
      </c>
      <c r="B40" s="3">
        <v>49268.516750000003</v>
      </c>
      <c r="C40" s="3">
        <v>51245.098080000003</v>
      </c>
      <c r="D40" s="80">
        <f t="shared" si="0"/>
        <v>4.0118547510363145E-2</v>
      </c>
    </row>
    <row r="41" spans="1:4" ht="15" x14ac:dyDescent="0.25">
      <c r="A41" s="4" t="s">
        <v>240</v>
      </c>
      <c r="B41" s="5">
        <v>65540.46299</v>
      </c>
      <c r="C41" s="5">
        <v>50258.443979999996</v>
      </c>
      <c r="D41" s="79">
        <f t="shared" si="0"/>
        <v>-0.23316922573970367</v>
      </c>
    </row>
    <row r="42" spans="1:4" ht="15" x14ac:dyDescent="0.25">
      <c r="A42" s="2" t="s">
        <v>242</v>
      </c>
      <c r="B42" s="3">
        <v>53493.62947</v>
      </c>
      <c r="C42" s="3">
        <v>45502.085310000002</v>
      </c>
      <c r="D42" s="80">
        <f t="shared" si="0"/>
        <v>-0.14939244615065372</v>
      </c>
    </row>
    <row r="43" spans="1:4" ht="15" x14ac:dyDescent="0.25">
      <c r="A43" s="4" t="s">
        <v>228</v>
      </c>
      <c r="B43" s="5">
        <v>188813.35081</v>
      </c>
      <c r="C43" s="5">
        <v>44944.836649999997</v>
      </c>
      <c r="D43" s="79">
        <f t="shared" si="0"/>
        <v>-0.76196155379273312</v>
      </c>
    </row>
    <row r="44" spans="1:4" ht="15" x14ac:dyDescent="0.25">
      <c r="A44" s="2" t="s">
        <v>253</v>
      </c>
      <c r="B44" s="3">
        <v>21433.650799999999</v>
      </c>
      <c r="C44" s="3">
        <v>44095.071799999998</v>
      </c>
      <c r="D44" s="80">
        <f t="shared" si="0"/>
        <v>1.0572823646077132</v>
      </c>
    </row>
    <row r="45" spans="1:4" ht="15" x14ac:dyDescent="0.25">
      <c r="A45" s="4" t="s">
        <v>248</v>
      </c>
      <c r="B45" s="5">
        <v>46453.852619999998</v>
      </c>
      <c r="C45" s="5">
        <v>43031.449780000003</v>
      </c>
      <c r="D45" s="79">
        <f t="shared" si="0"/>
        <v>-7.3673175570513005E-2</v>
      </c>
    </row>
    <row r="46" spans="1:4" ht="15" x14ac:dyDescent="0.25">
      <c r="A46" s="2" t="s">
        <v>246</v>
      </c>
      <c r="B46" s="3">
        <v>37793.263559999999</v>
      </c>
      <c r="C46" s="3">
        <v>41303.429279999997</v>
      </c>
      <c r="D46" s="80">
        <f t="shared" si="0"/>
        <v>9.2878079037215455E-2</v>
      </c>
    </row>
    <row r="47" spans="1:4" ht="15" x14ac:dyDescent="0.25">
      <c r="A47" s="4" t="s">
        <v>259</v>
      </c>
      <c r="B47" s="5">
        <v>41906.846440000001</v>
      </c>
      <c r="C47" s="5">
        <v>40236.241249999999</v>
      </c>
      <c r="D47" s="79">
        <f t="shared" si="0"/>
        <v>-3.9864731706593215E-2</v>
      </c>
    </row>
    <row r="48" spans="1:4" ht="15" x14ac:dyDescent="0.25">
      <c r="A48" s="2" t="s">
        <v>257</v>
      </c>
      <c r="B48" s="3">
        <v>33148.845509999999</v>
      </c>
      <c r="C48" s="3">
        <v>37872.342080000002</v>
      </c>
      <c r="D48" s="80">
        <f t="shared" si="0"/>
        <v>0.14249354682880488</v>
      </c>
    </row>
    <row r="49" spans="1:4" ht="15" x14ac:dyDescent="0.25">
      <c r="A49" s="4" t="s">
        <v>255</v>
      </c>
      <c r="B49" s="5">
        <v>24246.187750000001</v>
      </c>
      <c r="C49" s="5">
        <v>36333.552779999998</v>
      </c>
      <c r="D49" s="79">
        <f t="shared" si="0"/>
        <v>0.49852641391016195</v>
      </c>
    </row>
    <row r="50" spans="1:4" ht="15" x14ac:dyDescent="0.25">
      <c r="A50" s="2" t="s">
        <v>258</v>
      </c>
      <c r="B50" s="3">
        <v>34905.348230000003</v>
      </c>
      <c r="C50" s="3">
        <v>35640.04795</v>
      </c>
      <c r="D50" s="80">
        <f t="shared" si="0"/>
        <v>2.1048342367447015E-2</v>
      </c>
    </row>
    <row r="51" spans="1:4" ht="15" x14ac:dyDescent="0.25">
      <c r="A51" s="4" t="s">
        <v>260</v>
      </c>
      <c r="B51" s="5">
        <v>16077.994000000001</v>
      </c>
      <c r="C51" s="5">
        <v>35270.573880000004</v>
      </c>
      <c r="D51" s="79">
        <f t="shared" si="0"/>
        <v>1.1937173182176832</v>
      </c>
    </row>
    <row r="52" spans="1:4" ht="15" x14ac:dyDescent="0.25">
      <c r="A52" s="2" t="s">
        <v>254</v>
      </c>
      <c r="B52" s="3">
        <v>37774.582950000004</v>
      </c>
      <c r="C52" s="3">
        <v>33958.18507</v>
      </c>
      <c r="D52" s="80">
        <f t="shared" si="0"/>
        <v>-0.10103084089774195</v>
      </c>
    </row>
    <row r="53" spans="1:4" ht="15" x14ac:dyDescent="0.25">
      <c r="A53" s="4" t="s">
        <v>249</v>
      </c>
      <c r="B53" s="5">
        <v>47189.95882</v>
      </c>
      <c r="C53" s="5">
        <v>33863.380799999999</v>
      </c>
      <c r="D53" s="79">
        <f t="shared" si="0"/>
        <v>-0.28240283215402906</v>
      </c>
    </row>
    <row r="54" spans="1:4" ht="15" x14ac:dyDescent="0.25">
      <c r="A54" s="2" t="s">
        <v>264</v>
      </c>
      <c r="B54" s="3">
        <v>26599.974030000001</v>
      </c>
      <c r="C54" s="3">
        <v>32268.33006</v>
      </c>
      <c r="D54" s="80">
        <f t="shared" si="0"/>
        <v>0.21309629940266528</v>
      </c>
    </row>
    <row r="55" spans="1:4" ht="15" x14ac:dyDescent="0.25">
      <c r="A55" s="4" t="s">
        <v>273</v>
      </c>
      <c r="B55" s="5">
        <v>22129.995989999999</v>
      </c>
      <c r="C55" s="5">
        <v>32049.53515</v>
      </c>
      <c r="D55" s="79">
        <f t="shared" si="0"/>
        <v>0.44823953716405529</v>
      </c>
    </row>
    <row r="56" spans="1:4" ht="15" x14ac:dyDescent="0.25">
      <c r="A56" s="2" t="s">
        <v>256</v>
      </c>
      <c r="B56" s="3">
        <v>36535.780890000002</v>
      </c>
      <c r="C56" s="3">
        <v>31314.171760000001</v>
      </c>
      <c r="D56" s="80">
        <f t="shared" si="0"/>
        <v>-0.14291768241442393</v>
      </c>
    </row>
    <row r="57" spans="1:4" ht="15" x14ac:dyDescent="0.25">
      <c r="A57" s="4" t="s">
        <v>270</v>
      </c>
      <c r="B57" s="5">
        <v>33133.939380000003</v>
      </c>
      <c r="C57" s="5">
        <v>30864.88279</v>
      </c>
      <c r="D57" s="79">
        <f t="shared" si="0"/>
        <v>-6.848134065729683E-2</v>
      </c>
    </row>
    <row r="58" spans="1:4" ht="15" x14ac:dyDescent="0.25">
      <c r="A58" s="2" t="s">
        <v>252</v>
      </c>
      <c r="B58" s="3">
        <v>36768.497190000002</v>
      </c>
      <c r="C58" s="3">
        <v>30818.192749999998</v>
      </c>
      <c r="D58" s="80">
        <f t="shared" si="0"/>
        <v>-0.16183159211680587</v>
      </c>
    </row>
    <row r="59" spans="1:4" ht="15" x14ac:dyDescent="0.25">
      <c r="A59" s="4" t="s">
        <v>261</v>
      </c>
      <c r="B59" s="5">
        <v>33054.527820000003</v>
      </c>
      <c r="C59" s="5">
        <v>26466.096509999999</v>
      </c>
      <c r="D59" s="79">
        <f t="shared" si="0"/>
        <v>-0.19932008546234936</v>
      </c>
    </row>
    <row r="60" spans="1:4" ht="15" x14ac:dyDescent="0.25">
      <c r="A60" s="2" t="s">
        <v>262</v>
      </c>
      <c r="B60" s="3">
        <v>33200.07344</v>
      </c>
      <c r="C60" s="3">
        <v>25763.379669999998</v>
      </c>
      <c r="D60" s="80">
        <f t="shared" si="0"/>
        <v>-0.22399630481058364</v>
      </c>
    </row>
    <row r="61" spans="1:4" ht="15" x14ac:dyDescent="0.25">
      <c r="A61" s="4" t="s">
        <v>267</v>
      </c>
      <c r="B61" s="5">
        <v>27714.889800000001</v>
      </c>
      <c r="C61" s="5">
        <v>25431.72623</v>
      </c>
      <c r="D61" s="79">
        <f t="shared" si="0"/>
        <v>-8.2380395032276121E-2</v>
      </c>
    </row>
    <row r="62" spans="1:4" ht="15" x14ac:dyDescent="0.25">
      <c r="A62" s="2" t="s">
        <v>278</v>
      </c>
      <c r="B62" s="3">
        <v>27661.59031</v>
      </c>
      <c r="C62" s="3">
        <v>24002.88062</v>
      </c>
      <c r="D62" s="80">
        <f t="shared" si="0"/>
        <v>-0.13226678759237254</v>
      </c>
    </row>
    <row r="63" spans="1:4" ht="15" x14ac:dyDescent="0.25">
      <c r="A63" s="4" t="s">
        <v>244</v>
      </c>
      <c r="B63" s="5">
        <v>24936.930420000001</v>
      </c>
      <c r="C63" s="5">
        <v>23749.360509999999</v>
      </c>
      <c r="D63" s="79">
        <f t="shared" si="0"/>
        <v>-4.7622938749812715E-2</v>
      </c>
    </row>
    <row r="64" spans="1:4" ht="15" x14ac:dyDescent="0.25">
      <c r="A64" s="2" t="s">
        <v>263</v>
      </c>
      <c r="B64" s="3">
        <v>19231.188529999999</v>
      </c>
      <c r="C64" s="3">
        <v>22887.796539999999</v>
      </c>
      <c r="D64" s="80">
        <f t="shared" si="0"/>
        <v>0.19013947080264004</v>
      </c>
    </row>
    <row r="65" spans="1:4" ht="15" x14ac:dyDescent="0.25">
      <c r="A65" s="4" t="s">
        <v>281</v>
      </c>
      <c r="B65" s="5">
        <v>19724.150659999999</v>
      </c>
      <c r="C65" s="5">
        <v>21852.454239999999</v>
      </c>
      <c r="D65" s="79">
        <f t="shared" si="0"/>
        <v>0.1079034335463751</v>
      </c>
    </row>
    <row r="66" spans="1:4" ht="15" x14ac:dyDescent="0.25">
      <c r="A66" s="2" t="s">
        <v>275</v>
      </c>
      <c r="B66" s="3">
        <v>45772.728369999997</v>
      </c>
      <c r="C66" s="3">
        <v>20841.32719</v>
      </c>
      <c r="D66" s="80">
        <f t="shared" si="0"/>
        <v>-0.54467806634704208</v>
      </c>
    </row>
    <row r="67" spans="1:4" ht="15" x14ac:dyDescent="0.25">
      <c r="A67" s="4" t="s">
        <v>271</v>
      </c>
      <c r="B67" s="5">
        <v>30559.70405</v>
      </c>
      <c r="C67" s="5">
        <v>20630.563620000001</v>
      </c>
      <c r="D67" s="79">
        <f t="shared" si="0"/>
        <v>-0.32490957418156019</v>
      </c>
    </row>
    <row r="68" spans="1:4" ht="15" x14ac:dyDescent="0.25">
      <c r="A68" s="2" t="s">
        <v>313</v>
      </c>
      <c r="B68" s="3">
        <v>25508.582139999999</v>
      </c>
      <c r="C68" s="3">
        <v>20572.01094</v>
      </c>
      <c r="D68" s="80">
        <f t="shared" ref="D68:D131" si="1">IF(B68=0,"",(C68/B68-1))</f>
        <v>-0.19352589543810683</v>
      </c>
    </row>
    <row r="69" spans="1:4" ht="15" x14ac:dyDescent="0.25">
      <c r="A69" s="4" t="s">
        <v>279</v>
      </c>
      <c r="B69" s="5">
        <v>17793.521840000001</v>
      </c>
      <c r="C69" s="5">
        <v>20125.974269999999</v>
      </c>
      <c r="D69" s="79">
        <f t="shared" si="1"/>
        <v>0.13108436041911742</v>
      </c>
    </row>
    <row r="70" spans="1:4" ht="15" x14ac:dyDescent="0.25">
      <c r="A70" s="2" t="s">
        <v>297</v>
      </c>
      <c r="B70" s="3">
        <v>7064.4491699999999</v>
      </c>
      <c r="C70" s="3">
        <v>19786.715240000001</v>
      </c>
      <c r="D70" s="80">
        <f t="shared" si="1"/>
        <v>1.8008857822951825</v>
      </c>
    </row>
    <row r="71" spans="1:4" ht="15" x14ac:dyDescent="0.25">
      <c r="A71" s="4" t="s">
        <v>291</v>
      </c>
      <c r="B71" s="5">
        <v>20756.952850000001</v>
      </c>
      <c r="C71" s="5">
        <v>19601.408039999998</v>
      </c>
      <c r="D71" s="79">
        <f t="shared" si="1"/>
        <v>-5.5670252678730825E-2</v>
      </c>
    </row>
    <row r="72" spans="1:4" ht="15" x14ac:dyDescent="0.25">
      <c r="A72" s="2" t="s">
        <v>272</v>
      </c>
      <c r="B72" s="3">
        <v>10364.06054</v>
      </c>
      <c r="C72" s="3">
        <v>19595.243320000001</v>
      </c>
      <c r="D72" s="80">
        <f t="shared" si="1"/>
        <v>0.8906917075959111</v>
      </c>
    </row>
    <row r="73" spans="1:4" ht="15" x14ac:dyDescent="0.25">
      <c r="A73" s="4" t="s">
        <v>268</v>
      </c>
      <c r="B73" s="5">
        <v>17572.698049999999</v>
      </c>
      <c r="C73" s="5">
        <v>19591.780159999998</v>
      </c>
      <c r="D73" s="79">
        <f t="shared" si="1"/>
        <v>0.11489881088578757</v>
      </c>
    </row>
    <row r="74" spans="1:4" ht="15" x14ac:dyDescent="0.25">
      <c r="A74" s="2" t="s">
        <v>290</v>
      </c>
      <c r="B74" s="3">
        <v>16026.784320000001</v>
      </c>
      <c r="C74" s="3">
        <v>19574.267039999999</v>
      </c>
      <c r="D74" s="80">
        <f t="shared" si="1"/>
        <v>0.22134713047663945</v>
      </c>
    </row>
    <row r="75" spans="1:4" ht="15" x14ac:dyDescent="0.25">
      <c r="A75" s="4" t="s">
        <v>283</v>
      </c>
      <c r="B75" s="5">
        <v>22264.73259</v>
      </c>
      <c r="C75" s="5">
        <v>19153.933959999998</v>
      </c>
      <c r="D75" s="79">
        <f t="shared" si="1"/>
        <v>-0.13971866122466647</v>
      </c>
    </row>
    <row r="76" spans="1:4" ht="15" x14ac:dyDescent="0.25">
      <c r="A76" s="2" t="s">
        <v>284</v>
      </c>
      <c r="B76" s="3">
        <v>15277.668089999999</v>
      </c>
      <c r="C76" s="3">
        <v>19069.159090000001</v>
      </c>
      <c r="D76" s="80">
        <f t="shared" si="1"/>
        <v>0.24817210176739746</v>
      </c>
    </row>
    <row r="77" spans="1:4" ht="15" x14ac:dyDescent="0.25">
      <c r="A77" s="4" t="s">
        <v>289</v>
      </c>
      <c r="B77" s="5">
        <v>14590.917949999999</v>
      </c>
      <c r="C77" s="5">
        <v>18535.213</v>
      </c>
      <c r="D77" s="79">
        <f t="shared" si="1"/>
        <v>0.27032535331336027</v>
      </c>
    </row>
    <row r="78" spans="1:4" ht="15" x14ac:dyDescent="0.25">
      <c r="A78" s="2" t="s">
        <v>286</v>
      </c>
      <c r="B78" s="3">
        <v>22047.160029999999</v>
      </c>
      <c r="C78" s="3">
        <v>17830.407090000001</v>
      </c>
      <c r="D78" s="80">
        <f t="shared" si="1"/>
        <v>-0.19126059475516033</v>
      </c>
    </row>
    <row r="79" spans="1:4" ht="15" x14ac:dyDescent="0.25">
      <c r="A79" s="4" t="s">
        <v>287</v>
      </c>
      <c r="B79" s="5">
        <v>65333.237780000003</v>
      </c>
      <c r="C79" s="5">
        <v>16653.67324</v>
      </c>
      <c r="D79" s="79">
        <f t="shared" si="1"/>
        <v>-0.74509646535384055</v>
      </c>
    </row>
    <row r="80" spans="1:4" ht="15" x14ac:dyDescent="0.25">
      <c r="A80" s="2" t="s">
        <v>269</v>
      </c>
      <c r="B80" s="3">
        <v>15343.965850000001</v>
      </c>
      <c r="C80" s="3">
        <v>16622.838199999998</v>
      </c>
      <c r="D80" s="80">
        <f t="shared" si="1"/>
        <v>8.3346923637737325E-2</v>
      </c>
    </row>
    <row r="81" spans="1:4" ht="15" x14ac:dyDescent="0.25">
      <c r="A81" s="4" t="s">
        <v>285</v>
      </c>
      <c r="B81" s="5">
        <v>25963.75302</v>
      </c>
      <c r="C81" s="5">
        <v>15975.71017</v>
      </c>
      <c r="D81" s="79">
        <f t="shared" si="1"/>
        <v>-0.38469179868974124</v>
      </c>
    </row>
    <row r="82" spans="1:4" ht="15" x14ac:dyDescent="0.25">
      <c r="A82" s="2" t="s">
        <v>292</v>
      </c>
      <c r="B82" s="3">
        <v>13769.46486</v>
      </c>
      <c r="C82" s="3">
        <v>14945.904119999999</v>
      </c>
      <c r="D82" s="80">
        <f t="shared" si="1"/>
        <v>8.5438270256786186E-2</v>
      </c>
    </row>
    <row r="83" spans="1:4" ht="15" x14ac:dyDescent="0.25">
      <c r="A83" s="4" t="s">
        <v>288</v>
      </c>
      <c r="B83" s="5">
        <v>16995.306809999998</v>
      </c>
      <c r="C83" s="5">
        <v>14469.78032</v>
      </c>
      <c r="D83" s="79">
        <f t="shared" si="1"/>
        <v>-0.14860140615490303</v>
      </c>
    </row>
    <row r="84" spans="1:4" ht="15" x14ac:dyDescent="0.25">
      <c r="A84" s="2" t="s">
        <v>293</v>
      </c>
      <c r="B84" s="3">
        <v>20527.795569999998</v>
      </c>
      <c r="C84" s="3">
        <v>14161.06717</v>
      </c>
      <c r="D84" s="80">
        <f t="shared" si="1"/>
        <v>-0.3101515882837681</v>
      </c>
    </row>
    <row r="85" spans="1:4" s="1" customFormat="1" ht="15" x14ac:dyDescent="0.25">
      <c r="A85" s="4" t="s">
        <v>364</v>
      </c>
      <c r="B85" s="5">
        <v>2332.66426</v>
      </c>
      <c r="C85" s="5">
        <v>13826.674360000001</v>
      </c>
      <c r="D85" s="79">
        <f t="shared" si="1"/>
        <v>4.9274172443487432</v>
      </c>
    </row>
    <row r="86" spans="1:4" ht="15" x14ac:dyDescent="0.25">
      <c r="A86" s="2" t="s">
        <v>296</v>
      </c>
      <c r="B86" s="3">
        <v>8856.0996300000006</v>
      </c>
      <c r="C86" s="3">
        <v>13482.078</v>
      </c>
      <c r="D86" s="80">
        <f t="shared" si="1"/>
        <v>0.5223494047345083</v>
      </c>
    </row>
    <row r="87" spans="1:4" ht="15" x14ac:dyDescent="0.25">
      <c r="A87" s="4" t="s">
        <v>300</v>
      </c>
      <c r="B87" s="5">
        <v>11143.516250000001</v>
      </c>
      <c r="C87" s="5">
        <v>13383.27628</v>
      </c>
      <c r="D87" s="79">
        <f t="shared" si="1"/>
        <v>0.20099221643796672</v>
      </c>
    </row>
    <row r="88" spans="1:4" ht="15" x14ac:dyDescent="0.25">
      <c r="A88" s="2" t="s">
        <v>302</v>
      </c>
      <c r="B88" s="3">
        <v>17341.584269999999</v>
      </c>
      <c r="C88" s="3">
        <v>13354.98432</v>
      </c>
      <c r="D88" s="80">
        <f t="shared" si="1"/>
        <v>-0.2298867213012713</v>
      </c>
    </row>
    <row r="89" spans="1:4" ht="15" x14ac:dyDescent="0.25">
      <c r="A89" s="4" t="s">
        <v>277</v>
      </c>
      <c r="B89" s="5">
        <v>11903.441269999999</v>
      </c>
      <c r="C89" s="5">
        <v>12739.539849999999</v>
      </c>
      <c r="D89" s="79">
        <f t="shared" si="1"/>
        <v>7.0240072684459864E-2</v>
      </c>
    </row>
    <row r="90" spans="1:4" ht="15" x14ac:dyDescent="0.25">
      <c r="A90" s="2" t="s">
        <v>339</v>
      </c>
      <c r="B90" s="3">
        <v>6535.8149599999997</v>
      </c>
      <c r="C90" s="3">
        <v>12628.28305</v>
      </c>
      <c r="D90" s="80">
        <f t="shared" si="1"/>
        <v>0.9321665511166799</v>
      </c>
    </row>
    <row r="91" spans="1:4" ht="15" x14ac:dyDescent="0.25">
      <c r="A91" s="4" t="s">
        <v>282</v>
      </c>
      <c r="B91" s="5">
        <v>28250.7333</v>
      </c>
      <c r="C91" s="5">
        <v>12187.079250000001</v>
      </c>
      <c r="D91" s="79">
        <f t="shared" si="1"/>
        <v>-0.56861016241302309</v>
      </c>
    </row>
    <row r="92" spans="1:4" ht="15" x14ac:dyDescent="0.25">
      <c r="A92" s="2" t="s">
        <v>295</v>
      </c>
      <c r="B92" s="3">
        <v>13416.204</v>
      </c>
      <c r="C92" s="3">
        <v>11990.382680000001</v>
      </c>
      <c r="D92" s="80">
        <f t="shared" si="1"/>
        <v>-0.10627606139560786</v>
      </c>
    </row>
    <row r="93" spans="1:4" ht="15" x14ac:dyDescent="0.25">
      <c r="A93" s="4" t="s">
        <v>266</v>
      </c>
      <c r="B93" s="5">
        <v>44738.25389</v>
      </c>
      <c r="C93" s="5">
        <v>11686.07101</v>
      </c>
      <c r="D93" s="79">
        <f t="shared" si="1"/>
        <v>-0.73879018526889584</v>
      </c>
    </row>
    <row r="94" spans="1:4" ht="15" x14ac:dyDescent="0.25">
      <c r="A94" s="2" t="s">
        <v>276</v>
      </c>
      <c r="B94" s="3">
        <v>15608.56414</v>
      </c>
      <c r="C94" s="3">
        <v>11683.48033</v>
      </c>
      <c r="D94" s="80">
        <f t="shared" si="1"/>
        <v>-0.25146988376344015</v>
      </c>
    </row>
    <row r="95" spans="1:4" ht="15" x14ac:dyDescent="0.25">
      <c r="A95" s="4" t="s">
        <v>303</v>
      </c>
      <c r="B95" s="5">
        <v>10495.86706</v>
      </c>
      <c r="C95" s="5">
        <v>11403.87455</v>
      </c>
      <c r="D95" s="79">
        <f t="shared" si="1"/>
        <v>8.6510955675156875E-2</v>
      </c>
    </row>
    <row r="96" spans="1:4" ht="15" x14ac:dyDescent="0.25">
      <c r="A96" s="2" t="s">
        <v>294</v>
      </c>
      <c r="B96" s="3">
        <v>15354.21703</v>
      </c>
      <c r="C96" s="3">
        <v>11325.970960000001</v>
      </c>
      <c r="D96" s="80">
        <f t="shared" si="1"/>
        <v>-0.26235437874359646</v>
      </c>
    </row>
    <row r="97" spans="1:4" ht="15" x14ac:dyDescent="0.25">
      <c r="A97" s="4" t="s">
        <v>314</v>
      </c>
      <c r="B97" s="5">
        <v>11593.19728</v>
      </c>
      <c r="C97" s="5">
        <v>10974.07321</v>
      </c>
      <c r="D97" s="79">
        <f t="shared" si="1"/>
        <v>-5.3404083019279014E-2</v>
      </c>
    </row>
    <row r="98" spans="1:4" ht="15" x14ac:dyDescent="0.25">
      <c r="A98" s="2" t="s">
        <v>274</v>
      </c>
      <c r="B98" s="3">
        <v>15915.12326</v>
      </c>
      <c r="C98" s="3">
        <v>10433.808139999999</v>
      </c>
      <c r="D98" s="80">
        <f t="shared" si="1"/>
        <v>-0.3444092157159957</v>
      </c>
    </row>
    <row r="99" spans="1:4" ht="15" x14ac:dyDescent="0.25">
      <c r="A99" s="4" t="s">
        <v>308</v>
      </c>
      <c r="B99" s="5">
        <v>11490.557290000001</v>
      </c>
      <c r="C99" s="5">
        <v>9441.8953700000002</v>
      </c>
      <c r="D99" s="79">
        <f t="shared" si="1"/>
        <v>-0.17829091037933464</v>
      </c>
    </row>
    <row r="100" spans="1:4" ht="15" x14ac:dyDescent="0.25">
      <c r="A100" s="2" t="s">
        <v>306</v>
      </c>
      <c r="B100" s="3">
        <v>820.58482000000004</v>
      </c>
      <c r="C100" s="3">
        <v>9297.7703399999991</v>
      </c>
      <c r="D100" s="80">
        <f t="shared" si="1"/>
        <v>10.330663343248293</v>
      </c>
    </row>
    <row r="101" spans="1:4" ht="15" x14ac:dyDescent="0.25">
      <c r="A101" s="4" t="s">
        <v>301</v>
      </c>
      <c r="B101" s="5">
        <v>12506.10461</v>
      </c>
      <c r="C101" s="5">
        <v>8838.9699799999999</v>
      </c>
      <c r="D101" s="79">
        <f t="shared" si="1"/>
        <v>-0.2932275672048773</v>
      </c>
    </row>
    <row r="102" spans="1:4" ht="15" x14ac:dyDescent="0.25">
      <c r="A102" s="2" t="s">
        <v>299</v>
      </c>
      <c r="B102" s="3">
        <v>11533.16977</v>
      </c>
      <c r="C102" s="3">
        <v>8539.6764899999998</v>
      </c>
      <c r="D102" s="80">
        <f t="shared" si="1"/>
        <v>-0.25955512141914827</v>
      </c>
    </row>
    <row r="103" spans="1:4" ht="15" x14ac:dyDescent="0.25">
      <c r="A103" s="4" t="s">
        <v>304</v>
      </c>
      <c r="B103" s="5">
        <v>13200.65818</v>
      </c>
      <c r="C103" s="5">
        <v>8286.2919700000002</v>
      </c>
      <c r="D103" s="79">
        <f t="shared" si="1"/>
        <v>-0.37228190768893921</v>
      </c>
    </row>
    <row r="104" spans="1:4" ht="15" x14ac:dyDescent="0.25">
      <c r="A104" s="2" t="s">
        <v>316</v>
      </c>
      <c r="B104" s="3">
        <v>7431.3616899999997</v>
      </c>
      <c r="C104" s="3">
        <v>8244.9419099999996</v>
      </c>
      <c r="D104" s="80">
        <f t="shared" si="1"/>
        <v>0.10947929248212929</v>
      </c>
    </row>
    <row r="105" spans="1:4" ht="15" x14ac:dyDescent="0.25">
      <c r="A105" s="4" t="s">
        <v>265</v>
      </c>
      <c r="B105" s="5">
        <v>32565.1813</v>
      </c>
      <c r="C105" s="5">
        <v>8071.4953100000002</v>
      </c>
      <c r="D105" s="79">
        <f t="shared" si="1"/>
        <v>-0.75214339402434094</v>
      </c>
    </row>
    <row r="106" spans="1:4" ht="15" x14ac:dyDescent="0.25">
      <c r="A106" s="2" t="s">
        <v>305</v>
      </c>
      <c r="B106" s="3">
        <v>9082.47912</v>
      </c>
      <c r="C106" s="3">
        <v>8009.8742000000002</v>
      </c>
      <c r="D106" s="80">
        <f t="shared" si="1"/>
        <v>-0.1180960512904542</v>
      </c>
    </row>
    <row r="107" spans="1:4" ht="15" x14ac:dyDescent="0.25">
      <c r="A107" s="4" t="s">
        <v>298</v>
      </c>
      <c r="B107" s="5">
        <v>9233.3264799999997</v>
      </c>
      <c r="C107" s="5">
        <v>7458.0367999999999</v>
      </c>
      <c r="D107" s="79">
        <f t="shared" si="1"/>
        <v>-0.19226978314320364</v>
      </c>
    </row>
    <row r="108" spans="1:4" ht="15" x14ac:dyDescent="0.25">
      <c r="A108" s="2" t="s">
        <v>321</v>
      </c>
      <c r="B108" s="3">
        <v>7048.17785</v>
      </c>
      <c r="C108" s="3">
        <v>7377.9875099999999</v>
      </c>
      <c r="D108" s="80">
        <f t="shared" si="1"/>
        <v>4.6793606378704E-2</v>
      </c>
    </row>
    <row r="109" spans="1:4" ht="15" x14ac:dyDescent="0.25">
      <c r="A109" s="4" t="s">
        <v>325</v>
      </c>
      <c r="B109" s="5">
        <v>4800.7229699999998</v>
      </c>
      <c r="C109" s="5">
        <v>7305.2828099999997</v>
      </c>
      <c r="D109" s="79">
        <f t="shared" si="1"/>
        <v>0.52170472148698055</v>
      </c>
    </row>
    <row r="110" spans="1:4" ht="15" x14ac:dyDescent="0.25">
      <c r="A110" s="2" t="s">
        <v>309</v>
      </c>
      <c r="B110" s="3">
        <v>11841.090679999999</v>
      </c>
      <c r="C110" s="3">
        <v>7122.9142499999998</v>
      </c>
      <c r="D110" s="80">
        <f t="shared" si="1"/>
        <v>-0.39845792566804328</v>
      </c>
    </row>
    <row r="111" spans="1:4" ht="15" x14ac:dyDescent="0.25">
      <c r="A111" s="4" t="s">
        <v>319</v>
      </c>
      <c r="B111" s="5">
        <v>6929.6171299999996</v>
      </c>
      <c r="C111" s="5">
        <v>6781.48189</v>
      </c>
      <c r="D111" s="79">
        <f t="shared" si="1"/>
        <v>-2.1377117555122394E-2</v>
      </c>
    </row>
    <row r="112" spans="1:4" ht="15" x14ac:dyDescent="0.25">
      <c r="A112" s="2" t="s">
        <v>322</v>
      </c>
      <c r="B112" s="3">
        <v>5457.0544</v>
      </c>
      <c r="C112" s="3">
        <v>6517.3094199999996</v>
      </c>
      <c r="D112" s="80">
        <f t="shared" si="1"/>
        <v>0.19429071845059842</v>
      </c>
    </row>
    <row r="113" spans="1:4" ht="15" x14ac:dyDescent="0.25">
      <c r="A113" s="4" t="s">
        <v>310</v>
      </c>
      <c r="B113" s="5">
        <v>6098.7738799999997</v>
      </c>
      <c r="C113" s="5">
        <v>6393.1261199999999</v>
      </c>
      <c r="D113" s="79">
        <f t="shared" si="1"/>
        <v>4.8264166829546484E-2</v>
      </c>
    </row>
    <row r="114" spans="1:4" ht="15" x14ac:dyDescent="0.25">
      <c r="A114" s="2" t="s">
        <v>324</v>
      </c>
      <c r="B114" s="3">
        <v>4629.5042400000002</v>
      </c>
      <c r="C114" s="3">
        <v>6326.0681199999999</v>
      </c>
      <c r="D114" s="80">
        <f t="shared" si="1"/>
        <v>0.36646772355045942</v>
      </c>
    </row>
    <row r="115" spans="1:4" ht="15" x14ac:dyDescent="0.25">
      <c r="A115" s="4" t="s">
        <v>307</v>
      </c>
      <c r="B115" s="5">
        <v>8044.8414499999999</v>
      </c>
      <c r="C115" s="5">
        <v>6286.4512000000004</v>
      </c>
      <c r="D115" s="79">
        <f t="shared" si="1"/>
        <v>-0.21857363640149796</v>
      </c>
    </row>
    <row r="116" spans="1:4" ht="15" x14ac:dyDescent="0.25">
      <c r="A116" s="2" t="s">
        <v>315</v>
      </c>
      <c r="B116" s="3">
        <v>7048.2151400000002</v>
      </c>
      <c r="C116" s="3">
        <v>6264.4911300000003</v>
      </c>
      <c r="D116" s="80">
        <f t="shared" si="1"/>
        <v>-0.11119467757903878</v>
      </c>
    </row>
    <row r="117" spans="1:4" ht="15" x14ac:dyDescent="0.25">
      <c r="A117" s="4" t="s">
        <v>323</v>
      </c>
      <c r="B117" s="5">
        <v>861.66372999999999</v>
      </c>
      <c r="C117" s="5">
        <v>5930.0826299999999</v>
      </c>
      <c r="D117" s="79">
        <f t="shared" si="1"/>
        <v>5.8821309561213626</v>
      </c>
    </row>
    <row r="118" spans="1:4" ht="15" x14ac:dyDescent="0.25">
      <c r="A118" s="2" t="s">
        <v>327</v>
      </c>
      <c r="B118" s="3">
        <v>5286.3741499999996</v>
      </c>
      <c r="C118" s="3">
        <v>5926.3873800000001</v>
      </c>
      <c r="D118" s="80">
        <f t="shared" si="1"/>
        <v>0.12106846996442733</v>
      </c>
    </row>
    <row r="119" spans="1:4" ht="15" x14ac:dyDescent="0.25">
      <c r="A119" s="4" t="s">
        <v>318</v>
      </c>
      <c r="B119" s="5">
        <v>7040.8965399999997</v>
      </c>
      <c r="C119" s="5">
        <v>5531.0432600000004</v>
      </c>
      <c r="D119" s="79">
        <f t="shared" si="1"/>
        <v>-0.21444048658042059</v>
      </c>
    </row>
    <row r="120" spans="1:4" ht="15" x14ac:dyDescent="0.25">
      <c r="A120" s="2" t="s">
        <v>320</v>
      </c>
      <c r="B120" s="3">
        <v>7733.8810999999996</v>
      </c>
      <c r="C120" s="3">
        <v>5147.4720900000002</v>
      </c>
      <c r="D120" s="80">
        <f t="shared" si="1"/>
        <v>-0.33442575293793941</v>
      </c>
    </row>
    <row r="121" spans="1:4" ht="15" x14ac:dyDescent="0.25">
      <c r="A121" s="4" t="s">
        <v>312</v>
      </c>
      <c r="B121" s="5">
        <v>6769.3026900000004</v>
      </c>
      <c r="C121" s="5">
        <v>5098.55026</v>
      </c>
      <c r="D121" s="79">
        <f t="shared" si="1"/>
        <v>-0.24681307758155524</v>
      </c>
    </row>
    <row r="122" spans="1:4" ht="15" x14ac:dyDescent="0.25">
      <c r="A122" s="2" t="s">
        <v>326</v>
      </c>
      <c r="B122" s="3">
        <v>6370.7672199999997</v>
      </c>
      <c r="C122" s="3">
        <v>4473.6513100000002</v>
      </c>
      <c r="D122" s="80">
        <f t="shared" si="1"/>
        <v>-0.29778452806191213</v>
      </c>
    </row>
    <row r="123" spans="1:4" ht="15" x14ac:dyDescent="0.25">
      <c r="A123" s="4" t="s">
        <v>338</v>
      </c>
      <c r="B123" s="5">
        <v>2861.4060100000002</v>
      </c>
      <c r="C123" s="5">
        <v>4327.4646499999999</v>
      </c>
      <c r="D123" s="79">
        <f t="shared" si="1"/>
        <v>0.5123560357657877</v>
      </c>
    </row>
    <row r="124" spans="1:4" ht="15" x14ac:dyDescent="0.25">
      <c r="A124" s="2" t="s">
        <v>333</v>
      </c>
      <c r="B124" s="3">
        <v>2463.7487599999999</v>
      </c>
      <c r="C124" s="3">
        <v>4224.9341199999999</v>
      </c>
      <c r="D124" s="80">
        <f t="shared" si="1"/>
        <v>0.71483967383102809</v>
      </c>
    </row>
    <row r="125" spans="1:4" ht="15" x14ac:dyDescent="0.25">
      <c r="A125" s="4" t="s">
        <v>330</v>
      </c>
      <c r="B125" s="5">
        <v>3704.9453699999999</v>
      </c>
      <c r="C125" s="5">
        <v>4068.6300999999999</v>
      </c>
      <c r="D125" s="79">
        <f t="shared" si="1"/>
        <v>9.8161968309940173E-2</v>
      </c>
    </row>
    <row r="126" spans="1:4" ht="15" x14ac:dyDescent="0.25">
      <c r="A126" s="2" t="s">
        <v>328</v>
      </c>
      <c r="B126" s="3">
        <v>6681.6872000000003</v>
      </c>
      <c r="C126" s="3">
        <v>3902.7253000000001</v>
      </c>
      <c r="D126" s="80">
        <f t="shared" si="1"/>
        <v>-0.41590721277703635</v>
      </c>
    </row>
    <row r="127" spans="1:4" ht="15" x14ac:dyDescent="0.25">
      <c r="A127" s="4" t="s">
        <v>311</v>
      </c>
      <c r="B127" s="5">
        <v>3712.1791600000001</v>
      </c>
      <c r="C127" s="5">
        <v>3840.6746199999998</v>
      </c>
      <c r="D127" s="79">
        <f t="shared" si="1"/>
        <v>3.4614563161331713E-2</v>
      </c>
    </row>
    <row r="128" spans="1:4" ht="15" x14ac:dyDescent="0.25">
      <c r="A128" s="2" t="s">
        <v>329</v>
      </c>
      <c r="B128" s="3">
        <v>3544.2404099999999</v>
      </c>
      <c r="C128" s="3">
        <v>3610.4297299999998</v>
      </c>
      <c r="D128" s="80">
        <f t="shared" si="1"/>
        <v>1.8675177850026259E-2</v>
      </c>
    </row>
    <row r="129" spans="1:4" ht="15" x14ac:dyDescent="0.25">
      <c r="A129" s="4" t="s">
        <v>317</v>
      </c>
      <c r="B129" s="5">
        <v>4010.52034</v>
      </c>
      <c r="C129" s="5">
        <v>3208.89815</v>
      </c>
      <c r="D129" s="79">
        <f t="shared" si="1"/>
        <v>-0.19987984651388158</v>
      </c>
    </row>
    <row r="130" spans="1:4" ht="15" x14ac:dyDescent="0.25">
      <c r="A130" s="2" t="s">
        <v>331</v>
      </c>
      <c r="B130" s="3">
        <v>3154.6902100000002</v>
      </c>
      <c r="C130" s="3">
        <v>3057.6724399999998</v>
      </c>
      <c r="D130" s="80">
        <f t="shared" si="1"/>
        <v>-3.0753501466630695E-2</v>
      </c>
    </row>
    <row r="131" spans="1:4" ht="15" x14ac:dyDescent="0.25">
      <c r="A131" s="4" t="s">
        <v>344</v>
      </c>
      <c r="B131" s="5">
        <v>740.87423999999999</v>
      </c>
      <c r="C131" s="5">
        <v>2994.08743</v>
      </c>
      <c r="D131" s="79">
        <f t="shared" si="1"/>
        <v>3.04128969310635</v>
      </c>
    </row>
    <row r="132" spans="1:4" ht="15" x14ac:dyDescent="0.25">
      <c r="A132" s="2" t="s">
        <v>352</v>
      </c>
      <c r="B132" s="3">
        <v>919.56820000000005</v>
      </c>
      <c r="C132" s="3">
        <v>2907.73693</v>
      </c>
      <c r="D132" s="80">
        <f t="shared" ref="D132:D195" si="2">IF(B132=0,"",(C132/B132-1))</f>
        <v>2.1620677291798476</v>
      </c>
    </row>
    <row r="133" spans="1:4" ht="15" x14ac:dyDescent="0.25">
      <c r="A133" s="4" t="s">
        <v>358</v>
      </c>
      <c r="B133" s="5">
        <v>5410.4867899999999</v>
      </c>
      <c r="C133" s="5">
        <v>2844.0896299999999</v>
      </c>
      <c r="D133" s="79">
        <f t="shared" si="2"/>
        <v>-0.47433757064953486</v>
      </c>
    </row>
    <row r="134" spans="1:4" ht="15" x14ac:dyDescent="0.25">
      <c r="A134" s="2" t="s">
        <v>335</v>
      </c>
      <c r="B134" s="3">
        <v>3769.1344899999999</v>
      </c>
      <c r="C134" s="3">
        <v>2695.87637</v>
      </c>
      <c r="D134" s="80">
        <f t="shared" si="2"/>
        <v>-0.28474922368716005</v>
      </c>
    </row>
    <row r="135" spans="1:4" ht="15" x14ac:dyDescent="0.25">
      <c r="A135" s="4" t="s">
        <v>341</v>
      </c>
      <c r="B135" s="5">
        <v>3764.1308300000001</v>
      </c>
      <c r="C135" s="5">
        <v>2411.9562500000002</v>
      </c>
      <c r="D135" s="79">
        <f t="shared" si="2"/>
        <v>-0.35922624400385139</v>
      </c>
    </row>
    <row r="136" spans="1:4" ht="15" x14ac:dyDescent="0.25">
      <c r="A136" s="2" t="s">
        <v>370</v>
      </c>
      <c r="B136" s="3">
        <v>275.19499999999999</v>
      </c>
      <c r="C136" s="3">
        <v>2281.5986699999999</v>
      </c>
      <c r="D136" s="80">
        <f t="shared" si="2"/>
        <v>7.2908434746270832</v>
      </c>
    </row>
    <row r="137" spans="1:4" ht="15" x14ac:dyDescent="0.25">
      <c r="A137" s="4" t="s">
        <v>334</v>
      </c>
      <c r="B137" s="5">
        <v>2221.1811699999998</v>
      </c>
      <c r="C137" s="5">
        <v>2190.79223</v>
      </c>
      <c r="D137" s="79">
        <f t="shared" si="2"/>
        <v>-1.3681432388515935E-2</v>
      </c>
    </row>
    <row r="138" spans="1:4" ht="15" x14ac:dyDescent="0.25">
      <c r="A138" s="2" t="s">
        <v>340</v>
      </c>
      <c r="B138" s="3">
        <v>2950.0661399999999</v>
      </c>
      <c r="C138" s="3">
        <v>2108.98081</v>
      </c>
      <c r="D138" s="80">
        <f t="shared" si="2"/>
        <v>-0.28510727898459931</v>
      </c>
    </row>
    <row r="139" spans="1:4" ht="15" x14ac:dyDescent="0.25">
      <c r="A139" s="4" t="s">
        <v>332</v>
      </c>
      <c r="B139" s="5">
        <v>4631.5041899999997</v>
      </c>
      <c r="C139" s="5">
        <v>2066.91264</v>
      </c>
      <c r="D139" s="79">
        <f t="shared" si="2"/>
        <v>-0.55372756771704434</v>
      </c>
    </row>
    <row r="140" spans="1:4" ht="15" x14ac:dyDescent="0.25">
      <c r="A140" s="2" t="s">
        <v>346</v>
      </c>
      <c r="B140" s="3">
        <v>570.87251000000003</v>
      </c>
      <c r="C140" s="3">
        <v>2006.5011999999999</v>
      </c>
      <c r="D140" s="80">
        <f t="shared" si="2"/>
        <v>2.5147973756872615</v>
      </c>
    </row>
    <row r="141" spans="1:4" ht="15" x14ac:dyDescent="0.25">
      <c r="A141" s="4" t="s">
        <v>342</v>
      </c>
      <c r="B141" s="5">
        <v>1033.7535600000001</v>
      </c>
      <c r="C141" s="5">
        <v>1836.3722700000001</v>
      </c>
      <c r="D141" s="79">
        <f t="shared" si="2"/>
        <v>0.77641203963544259</v>
      </c>
    </row>
    <row r="142" spans="1:4" ht="15" x14ac:dyDescent="0.25">
      <c r="A142" s="2" t="s">
        <v>345</v>
      </c>
      <c r="B142" s="3">
        <v>2832.8258999999998</v>
      </c>
      <c r="C142" s="3">
        <v>1817.18442</v>
      </c>
      <c r="D142" s="80">
        <f t="shared" si="2"/>
        <v>-0.3585259087048025</v>
      </c>
    </row>
    <row r="143" spans="1:4" ht="15" x14ac:dyDescent="0.25">
      <c r="A143" s="4" t="s">
        <v>336</v>
      </c>
      <c r="B143" s="5">
        <v>1527.5695599999999</v>
      </c>
      <c r="C143" s="5">
        <v>1810.0373999999999</v>
      </c>
      <c r="D143" s="79">
        <f t="shared" si="2"/>
        <v>0.18491324218322336</v>
      </c>
    </row>
    <row r="144" spans="1:4" ht="15" x14ac:dyDescent="0.25">
      <c r="A144" s="2" t="s">
        <v>355</v>
      </c>
      <c r="B144" s="3">
        <v>1943.5835</v>
      </c>
      <c r="C144" s="3">
        <v>1719.5466100000001</v>
      </c>
      <c r="D144" s="80">
        <f t="shared" si="2"/>
        <v>-0.11527001026711736</v>
      </c>
    </row>
    <row r="145" spans="1:4" ht="15" x14ac:dyDescent="0.25">
      <c r="A145" s="4" t="s">
        <v>359</v>
      </c>
      <c r="B145" s="5">
        <v>1517.5854400000001</v>
      </c>
      <c r="C145" s="5">
        <v>1712.5004300000001</v>
      </c>
      <c r="D145" s="79">
        <f t="shared" si="2"/>
        <v>0.12843757251651011</v>
      </c>
    </row>
    <row r="146" spans="1:4" ht="15" x14ac:dyDescent="0.25">
      <c r="A146" s="2" t="s">
        <v>356</v>
      </c>
      <c r="B146" s="3">
        <v>1272.1926900000001</v>
      </c>
      <c r="C146" s="3">
        <v>1545.40353</v>
      </c>
      <c r="D146" s="80">
        <f t="shared" si="2"/>
        <v>0.21475586375205458</v>
      </c>
    </row>
    <row r="147" spans="1:4" ht="15" x14ac:dyDescent="0.25">
      <c r="A147" s="4" t="s">
        <v>349</v>
      </c>
      <c r="B147" s="5">
        <v>2509.9734400000002</v>
      </c>
      <c r="C147" s="5">
        <v>1495.3350700000001</v>
      </c>
      <c r="D147" s="79">
        <f t="shared" si="2"/>
        <v>-0.40424267198620234</v>
      </c>
    </row>
    <row r="148" spans="1:4" ht="15" x14ac:dyDescent="0.25">
      <c r="A148" s="2" t="s">
        <v>337</v>
      </c>
      <c r="B148" s="3">
        <v>2805.1803199999999</v>
      </c>
      <c r="C148" s="3">
        <v>1431.17903</v>
      </c>
      <c r="D148" s="80">
        <f t="shared" si="2"/>
        <v>-0.48980854464286272</v>
      </c>
    </row>
    <row r="149" spans="1:4" ht="15" x14ac:dyDescent="0.25">
      <c r="A149" s="4" t="s">
        <v>351</v>
      </c>
      <c r="B149" s="5">
        <v>2063.9309699999999</v>
      </c>
      <c r="C149" s="5">
        <v>1418.8762899999999</v>
      </c>
      <c r="D149" s="79">
        <f t="shared" si="2"/>
        <v>-0.31253694497350359</v>
      </c>
    </row>
    <row r="150" spans="1:4" ht="15" x14ac:dyDescent="0.25">
      <c r="A150" s="2" t="s">
        <v>366</v>
      </c>
      <c r="B150" s="3">
        <v>1699.8258900000001</v>
      </c>
      <c r="C150" s="3">
        <v>1360.7801199999999</v>
      </c>
      <c r="D150" s="80">
        <f t="shared" si="2"/>
        <v>-0.19945911636867708</v>
      </c>
    </row>
    <row r="151" spans="1:4" ht="15" x14ac:dyDescent="0.25">
      <c r="A151" s="4" t="s">
        <v>361</v>
      </c>
      <c r="B151" s="5">
        <v>1321.6011699999999</v>
      </c>
      <c r="C151" s="5">
        <v>1327.67704</v>
      </c>
      <c r="D151" s="79">
        <f t="shared" si="2"/>
        <v>4.5973551915061694E-3</v>
      </c>
    </row>
    <row r="152" spans="1:4" ht="15" x14ac:dyDescent="0.25">
      <c r="A152" s="2" t="s">
        <v>348</v>
      </c>
      <c r="B152" s="3">
        <v>4445.7553900000003</v>
      </c>
      <c r="C152" s="3">
        <v>1272.6992600000001</v>
      </c>
      <c r="D152" s="80">
        <f t="shared" si="2"/>
        <v>-0.71372710633996439</v>
      </c>
    </row>
    <row r="153" spans="1:4" ht="15" x14ac:dyDescent="0.25">
      <c r="A153" s="4" t="s">
        <v>280</v>
      </c>
      <c r="B153" s="5">
        <v>1221.36456</v>
      </c>
      <c r="C153" s="5">
        <v>1241.62491</v>
      </c>
      <c r="D153" s="79">
        <f t="shared" si="2"/>
        <v>1.6588290395457284E-2</v>
      </c>
    </row>
    <row r="154" spans="1:4" ht="15" x14ac:dyDescent="0.25">
      <c r="A154" s="2" t="s">
        <v>343</v>
      </c>
      <c r="B154" s="3">
        <v>1897.3055199999999</v>
      </c>
      <c r="C154" s="3">
        <v>1240.5143499999999</v>
      </c>
      <c r="D154" s="80">
        <f t="shared" si="2"/>
        <v>-0.3461704839186891</v>
      </c>
    </row>
    <row r="155" spans="1:4" ht="15" x14ac:dyDescent="0.25">
      <c r="A155" s="4" t="s">
        <v>353</v>
      </c>
      <c r="B155" s="5">
        <v>566.69978000000003</v>
      </c>
      <c r="C155" s="5">
        <v>1232.40597</v>
      </c>
      <c r="D155" s="79">
        <f t="shared" si="2"/>
        <v>1.1747069850635903</v>
      </c>
    </row>
    <row r="156" spans="1:4" ht="15" x14ac:dyDescent="0.25">
      <c r="A156" s="2" t="s">
        <v>357</v>
      </c>
      <c r="B156" s="3">
        <v>615.80989</v>
      </c>
      <c r="C156" s="3">
        <v>1004.7208000000001</v>
      </c>
      <c r="D156" s="80">
        <f t="shared" si="2"/>
        <v>0.63154378699569125</v>
      </c>
    </row>
    <row r="157" spans="1:4" ht="15" x14ac:dyDescent="0.25">
      <c r="A157" s="4" t="s">
        <v>379</v>
      </c>
      <c r="B157" s="5">
        <v>1708.98071</v>
      </c>
      <c r="C157" s="5">
        <v>993.98104000000001</v>
      </c>
      <c r="D157" s="79">
        <f t="shared" si="2"/>
        <v>-0.41837784699161407</v>
      </c>
    </row>
    <row r="158" spans="1:4" ht="15" x14ac:dyDescent="0.25">
      <c r="A158" s="2" t="s">
        <v>354</v>
      </c>
      <c r="B158" s="3">
        <v>1109.3533600000001</v>
      </c>
      <c r="C158" s="3">
        <v>983.97411999999997</v>
      </c>
      <c r="D158" s="80">
        <f t="shared" si="2"/>
        <v>-0.11302011110328281</v>
      </c>
    </row>
    <row r="159" spans="1:4" ht="15" x14ac:dyDescent="0.25">
      <c r="A159" s="4" t="s">
        <v>419</v>
      </c>
      <c r="B159" s="5">
        <v>6.8</v>
      </c>
      <c r="C159" s="5">
        <v>957.56506000000002</v>
      </c>
      <c r="D159" s="79">
        <f t="shared" si="2"/>
        <v>139.81839117647058</v>
      </c>
    </row>
    <row r="160" spans="1:4" ht="15" x14ac:dyDescent="0.25">
      <c r="A160" s="2" t="s">
        <v>362</v>
      </c>
      <c r="B160" s="3">
        <v>948.92881</v>
      </c>
      <c r="C160" s="3">
        <v>955.87436000000002</v>
      </c>
      <c r="D160" s="80">
        <f t="shared" si="2"/>
        <v>7.3193583404849161E-3</v>
      </c>
    </row>
    <row r="161" spans="1:4" ht="15" x14ac:dyDescent="0.25">
      <c r="A161" s="4" t="s">
        <v>350</v>
      </c>
      <c r="B161" s="5">
        <v>2585.0948899999999</v>
      </c>
      <c r="C161" s="5">
        <v>954.39115000000004</v>
      </c>
      <c r="D161" s="79">
        <f t="shared" si="2"/>
        <v>-0.63081001254851421</v>
      </c>
    </row>
    <row r="162" spans="1:4" ht="15" x14ac:dyDescent="0.25">
      <c r="A162" s="2" t="s">
        <v>377</v>
      </c>
      <c r="B162" s="3">
        <v>298.89317999999997</v>
      </c>
      <c r="C162" s="3">
        <v>941.68574000000001</v>
      </c>
      <c r="D162" s="80">
        <f t="shared" si="2"/>
        <v>2.1505762025082009</v>
      </c>
    </row>
    <row r="163" spans="1:4" ht="15" x14ac:dyDescent="0.25">
      <c r="A163" s="4" t="s">
        <v>380</v>
      </c>
      <c r="B163" s="5">
        <v>316.25099999999998</v>
      </c>
      <c r="C163" s="5">
        <v>881.55682999999999</v>
      </c>
      <c r="D163" s="79">
        <f t="shared" si="2"/>
        <v>1.787522663959956</v>
      </c>
    </row>
    <row r="164" spans="1:4" ht="15" x14ac:dyDescent="0.25">
      <c r="A164" s="2" t="s">
        <v>367</v>
      </c>
      <c r="B164" s="3">
        <v>1479.3466100000001</v>
      </c>
      <c r="C164" s="3">
        <v>813.46312</v>
      </c>
      <c r="D164" s="80">
        <f t="shared" si="2"/>
        <v>-0.45011999588115459</v>
      </c>
    </row>
    <row r="165" spans="1:4" ht="15" x14ac:dyDescent="0.25">
      <c r="A165" s="4" t="s">
        <v>347</v>
      </c>
      <c r="B165" s="5">
        <v>223.36993000000001</v>
      </c>
      <c r="C165" s="5">
        <v>616.24275999999998</v>
      </c>
      <c r="D165" s="79">
        <f t="shared" si="2"/>
        <v>1.7588438604963521</v>
      </c>
    </row>
    <row r="166" spans="1:4" ht="15" x14ac:dyDescent="0.25">
      <c r="A166" s="2" t="s">
        <v>387</v>
      </c>
      <c r="B166" s="3">
        <v>472.37977000000001</v>
      </c>
      <c r="C166" s="3">
        <v>593.59415999999999</v>
      </c>
      <c r="D166" s="80">
        <f t="shared" si="2"/>
        <v>0.25660368563200753</v>
      </c>
    </row>
    <row r="167" spans="1:4" ht="15" x14ac:dyDescent="0.25">
      <c r="A167" s="4" t="s">
        <v>426</v>
      </c>
      <c r="B167" s="5">
        <v>24.133240000000001</v>
      </c>
      <c r="C167" s="5">
        <v>553.51008999999999</v>
      </c>
      <c r="D167" s="79">
        <f t="shared" si="2"/>
        <v>21.935589668026338</v>
      </c>
    </row>
    <row r="168" spans="1:4" ht="15" x14ac:dyDescent="0.25">
      <c r="A168" s="2" t="s">
        <v>369</v>
      </c>
      <c r="B168" s="3">
        <v>753.18637999999999</v>
      </c>
      <c r="C168" s="3">
        <v>523.86409000000003</v>
      </c>
      <c r="D168" s="80">
        <f t="shared" si="2"/>
        <v>-0.30446951257934318</v>
      </c>
    </row>
    <row r="169" spans="1:4" ht="15" x14ac:dyDescent="0.25">
      <c r="A169" s="4" t="s">
        <v>363</v>
      </c>
      <c r="B169" s="5">
        <v>214.08028999999999</v>
      </c>
      <c r="C169" s="5">
        <v>489.94020999999998</v>
      </c>
      <c r="D169" s="79">
        <f t="shared" si="2"/>
        <v>1.288581587777184</v>
      </c>
    </row>
    <row r="170" spans="1:4" ht="15" x14ac:dyDescent="0.25">
      <c r="A170" s="2" t="s">
        <v>389</v>
      </c>
      <c r="B170" s="3">
        <v>220.17054999999999</v>
      </c>
      <c r="C170" s="3">
        <v>397.74936000000002</v>
      </c>
      <c r="D170" s="80">
        <f t="shared" si="2"/>
        <v>0.8065511486436312</v>
      </c>
    </row>
    <row r="171" spans="1:4" ht="15" x14ac:dyDescent="0.25">
      <c r="A171" s="4" t="s">
        <v>376</v>
      </c>
      <c r="B171" s="5">
        <v>217.70393999999999</v>
      </c>
      <c r="C171" s="5">
        <v>384.81822</v>
      </c>
      <c r="D171" s="79">
        <f t="shared" si="2"/>
        <v>0.76762175273447064</v>
      </c>
    </row>
    <row r="172" spans="1:4" ht="15" x14ac:dyDescent="0.25">
      <c r="A172" s="2" t="s">
        <v>360</v>
      </c>
      <c r="B172" s="3">
        <v>722.59960000000001</v>
      </c>
      <c r="C172" s="3">
        <v>378.97037999999998</v>
      </c>
      <c r="D172" s="80">
        <f t="shared" si="2"/>
        <v>-0.47554582094980402</v>
      </c>
    </row>
    <row r="173" spans="1:4" ht="15" x14ac:dyDescent="0.25">
      <c r="A173" s="4" t="s">
        <v>396</v>
      </c>
      <c r="B173" s="5">
        <v>50.715249999999997</v>
      </c>
      <c r="C173" s="5">
        <v>353.07031000000001</v>
      </c>
      <c r="D173" s="79">
        <f t="shared" si="2"/>
        <v>5.961817402063482</v>
      </c>
    </row>
    <row r="174" spans="1:4" ht="15" x14ac:dyDescent="0.25">
      <c r="A174" s="2" t="s">
        <v>416</v>
      </c>
      <c r="B174" s="3">
        <v>112.538</v>
      </c>
      <c r="C174" s="3">
        <v>351.2133</v>
      </c>
      <c r="D174" s="80">
        <f t="shared" si="2"/>
        <v>2.1208418489754575</v>
      </c>
    </row>
    <row r="175" spans="1:4" ht="15" x14ac:dyDescent="0.25">
      <c r="A175" s="4" t="s">
        <v>394</v>
      </c>
      <c r="B175" s="5">
        <v>94.258349999999993</v>
      </c>
      <c r="C175" s="5">
        <v>345.32346999999999</v>
      </c>
      <c r="D175" s="79">
        <f t="shared" si="2"/>
        <v>2.6635849237759839</v>
      </c>
    </row>
    <row r="176" spans="1:4" ht="15" x14ac:dyDescent="0.25">
      <c r="A176" s="2" t="s">
        <v>400</v>
      </c>
      <c r="B176" s="3">
        <v>517.47529999999995</v>
      </c>
      <c r="C176" s="3">
        <v>332.54449</v>
      </c>
      <c r="D176" s="80">
        <f t="shared" si="2"/>
        <v>-0.35737127936347879</v>
      </c>
    </row>
    <row r="177" spans="1:4" ht="15" x14ac:dyDescent="0.25">
      <c r="A177" s="4" t="s">
        <v>378</v>
      </c>
      <c r="B177" s="5">
        <v>420.71188999999998</v>
      </c>
      <c r="C177" s="5">
        <v>329.99423000000002</v>
      </c>
      <c r="D177" s="79">
        <f t="shared" si="2"/>
        <v>-0.21562894264766319</v>
      </c>
    </row>
    <row r="178" spans="1:4" ht="15" x14ac:dyDescent="0.25">
      <c r="A178" s="2" t="s">
        <v>383</v>
      </c>
      <c r="B178" s="3">
        <v>1101.6365000000001</v>
      </c>
      <c r="C178" s="3">
        <v>319.98039</v>
      </c>
      <c r="D178" s="80">
        <f t="shared" si="2"/>
        <v>-0.70954086034731056</v>
      </c>
    </row>
    <row r="179" spans="1:4" ht="15" x14ac:dyDescent="0.25">
      <c r="A179" s="4" t="s">
        <v>381</v>
      </c>
      <c r="B179" s="5">
        <v>58.088819999999998</v>
      </c>
      <c r="C179" s="5">
        <v>317.18754999999999</v>
      </c>
      <c r="D179" s="79">
        <f t="shared" si="2"/>
        <v>4.4603889354268169</v>
      </c>
    </row>
    <row r="180" spans="1:4" ht="15" x14ac:dyDescent="0.25">
      <c r="A180" s="2" t="s">
        <v>372</v>
      </c>
      <c r="B180" s="3">
        <v>909.77513999999996</v>
      </c>
      <c r="C180" s="3">
        <v>313.75966</v>
      </c>
      <c r="D180" s="80">
        <f t="shared" si="2"/>
        <v>-0.65512394634129045</v>
      </c>
    </row>
    <row r="181" spans="1:4" ht="15" x14ac:dyDescent="0.25">
      <c r="A181" s="4" t="s">
        <v>395</v>
      </c>
      <c r="B181" s="5">
        <v>439.14413000000002</v>
      </c>
      <c r="C181" s="5">
        <v>308.14902000000001</v>
      </c>
      <c r="D181" s="79">
        <f t="shared" si="2"/>
        <v>-0.29829639303159994</v>
      </c>
    </row>
    <row r="182" spans="1:4" ht="15" x14ac:dyDescent="0.25">
      <c r="A182" s="2" t="s">
        <v>375</v>
      </c>
      <c r="B182" s="3">
        <v>297.62115</v>
      </c>
      <c r="C182" s="3">
        <v>299.10467</v>
      </c>
      <c r="D182" s="80">
        <f t="shared" si="2"/>
        <v>4.9845919888422685E-3</v>
      </c>
    </row>
    <row r="183" spans="1:4" ht="15" x14ac:dyDescent="0.25">
      <c r="A183" s="4" t="s">
        <v>368</v>
      </c>
      <c r="B183" s="5">
        <v>197.68692999999999</v>
      </c>
      <c r="C183" s="5">
        <v>279.01796000000002</v>
      </c>
      <c r="D183" s="79">
        <f t="shared" si="2"/>
        <v>0.41141328867821469</v>
      </c>
    </row>
    <row r="184" spans="1:4" ht="15" x14ac:dyDescent="0.25">
      <c r="A184" s="2" t="s">
        <v>373</v>
      </c>
      <c r="B184" s="3">
        <v>1517.86643</v>
      </c>
      <c r="C184" s="3">
        <v>268.71620000000001</v>
      </c>
      <c r="D184" s="80">
        <f t="shared" si="2"/>
        <v>-0.82296452791303909</v>
      </c>
    </row>
    <row r="185" spans="1:4" ht="15" x14ac:dyDescent="0.25">
      <c r="A185" s="4" t="s">
        <v>388</v>
      </c>
      <c r="B185" s="5">
        <v>375.21159</v>
      </c>
      <c r="C185" s="5">
        <v>257.93966999999998</v>
      </c>
      <c r="D185" s="79">
        <f t="shared" si="2"/>
        <v>-0.31254876748343519</v>
      </c>
    </row>
    <row r="186" spans="1:4" ht="15" x14ac:dyDescent="0.25">
      <c r="A186" s="2" t="s">
        <v>371</v>
      </c>
      <c r="B186" s="3">
        <v>930.95848999999998</v>
      </c>
      <c r="C186" s="3">
        <v>257.33965000000001</v>
      </c>
      <c r="D186" s="80">
        <f t="shared" si="2"/>
        <v>-0.72357559143157935</v>
      </c>
    </row>
    <row r="187" spans="1:4" ht="15" x14ac:dyDescent="0.25">
      <c r="A187" s="4" t="s">
        <v>391</v>
      </c>
      <c r="B187" s="5">
        <v>1612.10706</v>
      </c>
      <c r="C187" s="5">
        <v>220.01649</v>
      </c>
      <c r="D187" s="79">
        <f t="shared" si="2"/>
        <v>-0.86352240774877576</v>
      </c>
    </row>
    <row r="188" spans="1:4" ht="15" x14ac:dyDescent="0.25">
      <c r="A188" s="2" t="s">
        <v>385</v>
      </c>
      <c r="B188" s="3">
        <v>266.26704999999998</v>
      </c>
      <c r="C188" s="3">
        <v>195.05672999999999</v>
      </c>
      <c r="D188" s="80">
        <f t="shared" si="2"/>
        <v>-0.26743947476790686</v>
      </c>
    </row>
    <row r="189" spans="1:4" ht="15" x14ac:dyDescent="0.25">
      <c r="A189" s="4" t="s">
        <v>403</v>
      </c>
      <c r="B189" s="5">
        <v>41.295099999999998</v>
      </c>
      <c r="C189" s="5">
        <v>173.78213</v>
      </c>
      <c r="D189" s="79">
        <f t="shared" si="2"/>
        <v>3.2082990475867597</v>
      </c>
    </row>
    <row r="190" spans="1:4" ht="15" x14ac:dyDescent="0.25">
      <c r="A190" s="2" t="s">
        <v>374</v>
      </c>
      <c r="B190" s="3">
        <v>421.26724000000002</v>
      </c>
      <c r="C190" s="3">
        <v>144.95161999999999</v>
      </c>
      <c r="D190" s="80">
        <f t="shared" si="2"/>
        <v>-0.6559152807609725</v>
      </c>
    </row>
    <row r="191" spans="1:4" ht="15" x14ac:dyDescent="0.25">
      <c r="A191" s="4" t="s">
        <v>399</v>
      </c>
      <c r="B191" s="5">
        <v>113.15779999999999</v>
      </c>
      <c r="C191" s="5">
        <v>143.76924</v>
      </c>
      <c r="D191" s="79">
        <f t="shared" si="2"/>
        <v>0.27051992880738229</v>
      </c>
    </row>
    <row r="192" spans="1:4" ht="15" x14ac:dyDescent="0.25">
      <c r="A192" s="2" t="s">
        <v>384</v>
      </c>
      <c r="B192" s="3">
        <v>297.58638000000002</v>
      </c>
      <c r="C192" s="3">
        <v>132.38247999999999</v>
      </c>
      <c r="D192" s="80">
        <f t="shared" si="2"/>
        <v>-0.5551460386056648</v>
      </c>
    </row>
    <row r="193" spans="1:4" ht="15" x14ac:dyDescent="0.25">
      <c r="A193" s="4" t="s">
        <v>393</v>
      </c>
      <c r="B193" s="5">
        <v>442.82940000000002</v>
      </c>
      <c r="C193" s="5">
        <v>107.92153</v>
      </c>
      <c r="D193" s="79">
        <f t="shared" si="2"/>
        <v>-0.75629095538823754</v>
      </c>
    </row>
    <row r="194" spans="1:4" ht="15" x14ac:dyDescent="0.25">
      <c r="A194" s="2" t="s">
        <v>442</v>
      </c>
      <c r="B194" s="3">
        <v>124.8502</v>
      </c>
      <c r="C194" s="3">
        <v>105.44018</v>
      </c>
      <c r="D194" s="80">
        <f t="shared" si="2"/>
        <v>-0.15546647101886901</v>
      </c>
    </row>
    <row r="195" spans="1:4" ht="15" x14ac:dyDescent="0.25">
      <c r="A195" s="4" t="s">
        <v>397</v>
      </c>
      <c r="B195" s="5">
        <v>52.197099999999999</v>
      </c>
      <c r="C195" s="5">
        <v>103.06686999999999</v>
      </c>
      <c r="D195" s="79">
        <f t="shared" si="2"/>
        <v>0.9745708094894161</v>
      </c>
    </row>
    <row r="196" spans="1:4" ht="15" x14ac:dyDescent="0.25">
      <c r="A196" s="2" t="s">
        <v>402</v>
      </c>
      <c r="B196" s="3">
        <v>155.64886000000001</v>
      </c>
      <c r="C196" s="3">
        <v>100.56583000000001</v>
      </c>
      <c r="D196" s="80">
        <f t="shared" ref="D196:D259" si="3">IF(B196=0,"",(C196/B196-1))</f>
        <v>-0.35389292282641838</v>
      </c>
    </row>
    <row r="197" spans="1:4" ht="15" x14ac:dyDescent="0.25">
      <c r="A197" s="4" t="s">
        <v>386</v>
      </c>
      <c r="B197" s="5">
        <v>330.34435999999999</v>
      </c>
      <c r="C197" s="5">
        <v>87.871489999999994</v>
      </c>
      <c r="D197" s="79">
        <f t="shared" si="3"/>
        <v>-0.73400033225934291</v>
      </c>
    </row>
    <row r="198" spans="1:4" ht="15" x14ac:dyDescent="0.25">
      <c r="A198" s="2" t="s">
        <v>431</v>
      </c>
      <c r="B198" s="3">
        <v>74.63561</v>
      </c>
      <c r="C198" s="3">
        <v>75.758499999999998</v>
      </c>
      <c r="D198" s="80">
        <f t="shared" si="3"/>
        <v>1.5044963121491284E-2</v>
      </c>
    </row>
    <row r="199" spans="1:4" ht="15" x14ac:dyDescent="0.25">
      <c r="A199" s="4" t="s">
        <v>407</v>
      </c>
      <c r="B199" s="5">
        <v>0</v>
      </c>
      <c r="C199" s="5">
        <v>67.718000000000004</v>
      </c>
      <c r="D199" s="79" t="str">
        <f t="shared" si="3"/>
        <v/>
      </c>
    </row>
    <row r="200" spans="1:4" ht="15" x14ac:dyDescent="0.25">
      <c r="A200" s="2" t="s">
        <v>382</v>
      </c>
      <c r="B200" s="3">
        <v>19150.892589999999</v>
      </c>
      <c r="C200" s="3">
        <v>66.061359999999993</v>
      </c>
      <c r="D200" s="80">
        <f t="shared" si="3"/>
        <v>-0.9965504814102244</v>
      </c>
    </row>
    <row r="201" spans="1:4" ht="15" x14ac:dyDescent="0.25">
      <c r="A201" s="4" t="s">
        <v>433</v>
      </c>
      <c r="B201" s="5">
        <v>29.27251</v>
      </c>
      <c r="C201" s="5">
        <v>61.498980000000003</v>
      </c>
      <c r="D201" s="79">
        <f t="shared" si="3"/>
        <v>1.1009124260270133</v>
      </c>
    </row>
    <row r="202" spans="1:4" ht="15" x14ac:dyDescent="0.25">
      <c r="A202" s="2" t="s">
        <v>401</v>
      </c>
      <c r="B202" s="3">
        <v>0</v>
      </c>
      <c r="C202" s="3">
        <v>54.064</v>
      </c>
      <c r="D202" s="80" t="str">
        <f t="shared" si="3"/>
        <v/>
      </c>
    </row>
    <row r="203" spans="1:4" ht="15" x14ac:dyDescent="0.25">
      <c r="A203" s="4" t="s">
        <v>406</v>
      </c>
      <c r="B203" s="5">
        <v>20.629429999999999</v>
      </c>
      <c r="C203" s="5">
        <v>50.272019999999998</v>
      </c>
      <c r="D203" s="79">
        <f t="shared" si="3"/>
        <v>1.4369078544584122</v>
      </c>
    </row>
    <row r="204" spans="1:4" ht="15" x14ac:dyDescent="0.25">
      <c r="A204" s="2" t="s">
        <v>459</v>
      </c>
      <c r="B204" s="3">
        <v>12.581799999999999</v>
      </c>
      <c r="C204" s="3">
        <v>49.943359999999998</v>
      </c>
      <c r="D204" s="80">
        <f t="shared" si="3"/>
        <v>2.9694924414630659</v>
      </c>
    </row>
    <row r="205" spans="1:4" ht="15" x14ac:dyDescent="0.25">
      <c r="A205" s="4" t="s">
        <v>418</v>
      </c>
      <c r="B205" s="5">
        <v>166.697</v>
      </c>
      <c r="C205" s="5">
        <v>49.305999999999997</v>
      </c>
      <c r="D205" s="79">
        <f t="shared" si="3"/>
        <v>-0.70421783235451152</v>
      </c>
    </row>
    <row r="206" spans="1:4" ht="15" x14ac:dyDescent="0.25">
      <c r="A206" s="2" t="s">
        <v>411</v>
      </c>
      <c r="B206" s="3">
        <v>12.5708</v>
      </c>
      <c r="C206" s="3">
        <v>45.6</v>
      </c>
      <c r="D206" s="80">
        <f t="shared" si="3"/>
        <v>2.6274540999777263</v>
      </c>
    </row>
    <row r="207" spans="1:4" ht="15" x14ac:dyDescent="0.25">
      <c r="A207" s="4" t="s">
        <v>417</v>
      </c>
      <c r="B207" s="5">
        <v>48.81776</v>
      </c>
      <c r="C207" s="5">
        <v>41.912700000000001</v>
      </c>
      <c r="D207" s="79">
        <f t="shared" si="3"/>
        <v>-0.14144565420453536</v>
      </c>
    </row>
    <row r="208" spans="1:4" ht="15" x14ac:dyDescent="0.25">
      <c r="A208" s="2" t="s">
        <v>437</v>
      </c>
      <c r="B208" s="3">
        <v>1656.6387299999999</v>
      </c>
      <c r="C208" s="3">
        <v>40.041269999999997</v>
      </c>
      <c r="D208" s="80">
        <f t="shared" si="3"/>
        <v>-0.97582981172968231</v>
      </c>
    </row>
    <row r="209" spans="1:4" ht="15" x14ac:dyDescent="0.25">
      <c r="A209" s="4" t="s">
        <v>404</v>
      </c>
      <c r="B209" s="5">
        <v>293.88819999999998</v>
      </c>
      <c r="C209" s="5">
        <v>39.432600000000001</v>
      </c>
      <c r="D209" s="79">
        <f t="shared" si="3"/>
        <v>-0.86582448699879744</v>
      </c>
    </row>
    <row r="210" spans="1:4" ht="15" x14ac:dyDescent="0.25">
      <c r="A210" s="2" t="s">
        <v>414</v>
      </c>
      <c r="B210" s="3">
        <v>33.753</v>
      </c>
      <c r="C210" s="3">
        <v>39.125</v>
      </c>
      <c r="D210" s="80">
        <f t="shared" si="3"/>
        <v>0.15915622315053479</v>
      </c>
    </row>
    <row r="211" spans="1:4" ht="15" x14ac:dyDescent="0.25">
      <c r="A211" s="4" t="s">
        <v>420</v>
      </c>
      <c r="B211" s="5">
        <v>0</v>
      </c>
      <c r="C211" s="5">
        <v>39.01</v>
      </c>
      <c r="D211" s="79" t="str">
        <f t="shared" si="3"/>
        <v/>
      </c>
    </row>
    <row r="212" spans="1:4" ht="15" x14ac:dyDescent="0.25">
      <c r="A212" s="2" t="s">
        <v>435</v>
      </c>
      <c r="B212" s="3">
        <v>0</v>
      </c>
      <c r="C212" s="3">
        <v>26.4605</v>
      </c>
      <c r="D212" s="80" t="str">
        <f t="shared" si="3"/>
        <v/>
      </c>
    </row>
    <row r="213" spans="1:4" ht="15" x14ac:dyDescent="0.25">
      <c r="A213" s="4" t="s">
        <v>439</v>
      </c>
      <c r="B213" s="5">
        <v>0</v>
      </c>
      <c r="C213" s="5">
        <v>25.510649999999998</v>
      </c>
      <c r="D213" s="79" t="str">
        <f t="shared" si="3"/>
        <v/>
      </c>
    </row>
    <row r="214" spans="1:4" ht="15" x14ac:dyDescent="0.25">
      <c r="A214" s="2" t="s">
        <v>415</v>
      </c>
      <c r="B214" s="3">
        <v>67.898399999999995</v>
      </c>
      <c r="C214" s="3">
        <v>24.065899999999999</v>
      </c>
      <c r="D214" s="80">
        <f t="shared" si="3"/>
        <v>-0.64556013101928755</v>
      </c>
    </row>
    <row r="215" spans="1:4" ht="15" x14ac:dyDescent="0.25">
      <c r="A215" s="4" t="s">
        <v>409</v>
      </c>
      <c r="B215" s="5">
        <v>35.164369999999998</v>
      </c>
      <c r="C215" s="5">
        <v>20.515999999999998</v>
      </c>
      <c r="D215" s="79">
        <f t="shared" si="3"/>
        <v>-0.4165685322956163</v>
      </c>
    </row>
    <row r="216" spans="1:4" ht="15" x14ac:dyDescent="0.25">
      <c r="A216" s="2" t="s">
        <v>421</v>
      </c>
      <c r="B216" s="3">
        <v>171.71123</v>
      </c>
      <c r="C216" s="3">
        <v>16.91788</v>
      </c>
      <c r="D216" s="80">
        <f t="shared" si="3"/>
        <v>-0.90147481909016669</v>
      </c>
    </row>
    <row r="217" spans="1:4" ht="15" x14ac:dyDescent="0.25">
      <c r="A217" s="4" t="s">
        <v>398</v>
      </c>
      <c r="B217" s="5">
        <v>103.88956</v>
      </c>
      <c r="C217" s="5">
        <v>15.254899999999999</v>
      </c>
      <c r="D217" s="79">
        <f t="shared" si="3"/>
        <v>-0.85316233892991755</v>
      </c>
    </row>
    <row r="218" spans="1:4" ht="15" x14ac:dyDescent="0.25">
      <c r="A218" s="2" t="s">
        <v>410</v>
      </c>
      <c r="B218" s="3">
        <v>35.09751</v>
      </c>
      <c r="C218" s="3">
        <v>15.023999999999999</v>
      </c>
      <c r="D218" s="80">
        <f t="shared" si="3"/>
        <v>-0.57193544499310645</v>
      </c>
    </row>
    <row r="219" spans="1:4" ht="15" x14ac:dyDescent="0.25">
      <c r="A219" s="4" t="s">
        <v>412</v>
      </c>
      <c r="B219" s="5">
        <v>54.959800000000001</v>
      </c>
      <c r="C219" s="5">
        <v>9.6951499999999999</v>
      </c>
      <c r="D219" s="79">
        <f t="shared" si="3"/>
        <v>-0.82359560988213198</v>
      </c>
    </row>
    <row r="220" spans="1:4" ht="15" x14ac:dyDescent="0.25">
      <c r="A220" s="2" t="s">
        <v>438</v>
      </c>
      <c r="B220" s="3">
        <v>8.8268400000000007</v>
      </c>
      <c r="C220" s="3">
        <v>7.7785000000000002</v>
      </c>
      <c r="D220" s="80">
        <f t="shared" si="3"/>
        <v>-0.11876730517376555</v>
      </c>
    </row>
    <row r="221" spans="1:4" ht="15" x14ac:dyDescent="0.25">
      <c r="A221" s="4" t="s">
        <v>365</v>
      </c>
      <c r="B221" s="5">
        <v>0</v>
      </c>
      <c r="C221" s="5">
        <v>3.0880000000000001</v>
      </c>
      <c r="D221" s="79" t="str">
        <f t="shared" si="3"/>
        <v/>
      </c>
    </row>
    <row r="222" spans="1:4" ht="15" x14ac:dyDescent="0.25">
      <c r="A222" s="2" t="s">
        <v>430</v>
      </c>
      <c r="B222" s="3">
        <v>0</v>
      </c>
      <c r="C222" s="3">
        <v>2.4239999999999999</v>
      </c>
      <c r="D222" s="80" t="str">
        <f t="shared" si="3"/>
        <v/>
      </c>
    </row>
    <row r="223" spans="1:4" ht="15" x14ac:dyDescent="0.25">
      <c r="A223" s="4" t="s">
        <v>501</v>
      </c>
      <c r="B223" s="5">
        <v>0</v>
      </c>
      <c r="C223" s="5">
        <v>1.2110000000000001</v>
      </c>
      <c r="D223" s="79" t="str">
        <f t="shared" si="3"/>
        <v/>
      </c>
    </row>
    <row r="224" spans="1:4" ht="15" x14ac:dyDescent="0.25">
      <c r="A224" s="2" t="s">
        <v>392</v>
      </c>
      <c r="B224" s="3">
        <v>0</v>
      </c>
      <c r="C224" s="3">
        <v>1.04688</v>
      </c>
      <c r="D224" s="80" t="str">
        <f t="shared" si="3"/>
        <v/>
      </c>
    </row>
    <row r="225" spans="1:4" ht="15" x14ac:dyDescent="0.25">
      <c r="A225" s="4" t="s">
        <v>427</v>
      </c>
      <c r="B225" s="5">
        <v>0</v>
      </c>
      <c r="C225" s="5">
        <v>0</v>
      </c>
      <c r="D225" s="79" t="str">
        <f t="shared" si="3"/>
        <v/>
      </c>
    </row>
    <row r="226" spans="1:4" ht="15" x14ac:dyDescent="0.25">
      <c r="A226" s="2" t="s">
        <v>428</v>
      </c>
      <c r="B226" s="3">
        <v>75.823589999999996</v>
      </c>
      <c r="C226" s="3">
        <v>0</v>
      </c>
      <c r="D226" s="80">
        <f t="shared" si="3"/>
        <v>-1</v>
      </c>
    </row>
    <row r="227" spans="1:4" ht="15" x14ac:dyDescent="0.25">
      <c r="A227" s="4" t="s">
        <v>429</v>
      </c>
      <c r="B227" s="5">
        <v>5.4557799999999999</v>
      </c>
      <c r="C227" s="5">
        <v>0</v>
      </c>
      <c r="D227" s="79">
        <f t="shared" si="3"/>
        <v>-1</v>
      </c>
    </row>
    <row r="228" spans="1:4" ht="15" x14ac:dyDescent="0.25">
      <c r="A228" s="2" t="s">
        <v>424</v>
      </c>
      <c r="B228" s="3">
        <v>63.054119999999998</v>
      </c>
      <c r="C228" s="3">
        <v>0</v>
      </c>
      <c r="D228" s="80">
        <f t="shared" si="3"/>
        <v>-1</v>
      </c>
    </row>
    <row r="229" spans="1:4" ht="15" x14ac:dyDescent="0.25">
      <c r="A229" s="4" t="s">
        <v>432</v>
      </c>
      <c r="B229" s="5">
        <v>0</v>
      </c>
      <c r="C229" s="5">
        <v>0</v>
      </c>
      <c r="D229" s="79" t="str">
        <f t="shared" si="3"/>
        <v/>
      </c>
    </row>
    <row r="230" spans="1:4" ht="15" x14ac:dyDescent="0.25">
      <c r="A230" s="2" t="s">
        <v>434</v>
      </c>
      <c r="B230" s="3">
        <v>0</v>
      </c>
      <c r="C230" s="3">
        <v>0</v>
      </c>
      <c r="D230" s="80" t="str">
        <f t="shared" si="3"/>
        <v/>
      </c>
    </row>
    <row r="231" spans="1:4" ht="15" x14ac:dyDescent="0.25">
      <c r="A231" s="4" t="s">
        <v>436</v>
      </c>
      <c r="B231" s="5">
        <v>0</v>
      </c>
      <c r="C231" s="5">
        <v>0</v>
      </c>
      <c r="D231" s="79" t="str">
        <f t="shared" si="3"/>
        <v/>
      </c>
    </row>
    <row r="232" spans="1:4" ht="15" x14ac:dyDescent="0.25">
      <c r="A232" s="2" t="s">
        <v>423</v>
      </c>
      <c r="B232" s="3">
        <v>30.667359999999999</v>
      </c>
      <c r="C232" s="3">
        <v>0</v>
      </c>
      <c r="D232" s="80">
        <f t="shared" si="3"/>
        <v>-1</v>
      </c>
    </row>
    <row r="233" spans="1:4" ht="15" x14ac:dyDescent="0.25">
      <c r="A233" s="4" t="s">
        <v>440</v>
      </c>
      <c r="B233" s="5">
        <v>0</v>
      </c>
      <c r="C233" s="5">
        <v>0</v>
      </c>
      <c r="D233" s="79" t="str">
        <f t="shared" si="3"/>
        <v/>
      </c>
    </row>
    <row r="234" spans="1:4" ht="15" x14ac:dyDescent="0.25">
      <c r="A234" s="2" t="s">
        <v>441</v>
      </c>
      <c r="B234" s="3">
        <v>0</v>
      </c>
      <c r="C234" s="3">
        <v>0</v>
      </c>
      <c r="D234" s="80" t="str">
        <f t="shared" si="3"/>
        <v/>
      </c>
    </row>
    <row r="235" spans="1:4" ht="15" x14ac:dyDescent="0.25">
      <c r="A235" s="4" t="s">
        <v>443</v>
      </c>
      <c r="B235" s="5">
        <v>0</v>
      </c>
      <c r="C235" s="5">
        <v>0</v>
      </c>
      <c r="D235" s="79" t="str">
        <f t="shared" si="3"/>
        <v/>
      </c>
    </row>
    <row r="236" spans="1:4" ht="15" x14ac:dyDescent="0.25">
      <c r="A236" s="2" t="s">
        <v>405</v>
      </c>
      <c r="B236" s="3">
        <v>0</v>
      </c>
      <c r="C236" s="3">
        <v>0</v>
      </c>
      <c r="D236" s="80" t="str">
        <f t="shared" si="3"/>
        <v/>
      </c>
    </row>
    <row r="237" spans="1:4" ht="15" x14ac:dyDescent="0.25">
      <c r="A237" s="4" t="s">
        <v>444</v>
      </c>
      <c r="B237" s="5">
        <v>0</v>
      </c>
      <c r="C237" s="5">
        <v>0</v>
      </c>
      <c r="D237" s="79" t="str">
        <f t="shared" si="3"/>
        <v/>
      </c>
    </row>
    <row r="238" spans="1:4" ht="15" x14ac:dyDescent="0.25">
      <c r="A238" s="2" t="s">
        <v>422</v>
      </c>
      <c r="B238" s="3">
        <v>15.707689999999999</v>
      </c>
      <c r="C238" s="3">
        <v>0</v>
      </c>
      <c r="D238" s="80">
        <f t="shared" si="3"/>
        <v>-1</v>
      </c>
    </row>
    <row r="239" spans="1:4" ht="15" x14ac:dyDescent="0.25">
      <c r="A239" s="4" t="s">
        <v>445</v>
      </c>
      <c r="B239" s="5">
        <v>0</v>
      </c>
      <c r="C239" s="5">
        <v>0</v>
      </c>
      <c r="D239" s="79" t="str">
        <f t="shared" si="3"/>
        <v/>
      </c>
    </row>
    <row r="240" spans="1:4" ht="15" x14ac:dyDescent="0.25">
      <c r="A240" s="2" t="s">
        <v>446</v>
      </c>
      <c r="B240" s="3">
        <v>0</v>
      </c>
      <c r="C240" s="3">
        <v>0</v>
      </c>
      <c r="D240" s="80" t="str">
        <f t="shared" si="3"/>
        <v/>
      </c>
    </row>
    <row r="241" spans="1:4" ht="15" x14ac:dyDescent="0.25">
      <c r="A241" s="4" t="s">
        <v>447</v>
      </c>
      <c r="B241" s="5">
        <v>0</v>
      </c>
      <c r="C241" s="5">
        <v>0</v>
      </c>
      <c r="D241" s="79" t="str">
        <f t="shared" si="3"/>
        <v/>
      </c>
    </row>
    <row r="242" spans="1:4" ht="15" x14ac:dyDescent="0.25">
      <c r="A242" s="2" t="s">
        <v>448</v>
      </c>
      <c r="B242" s="3">
        <v>0</v>
      </c>
      <c r="C242" s="3">
        <v>0</v>
      </c>
      <c r="D242" s="80" t="str">
        <f t="shared" si="3"/>
        <v/>
      </c>
    </row>
    <row r="243" spans="1:4" ht="15" x14ac:dyDescent="0.25">
      <c r="A243" s="4" t="s">
        <v>425</v>
      </c>
      <c r="B243" s="5">
        <v>0</v>
      </c>
      <c r="C243" s="5">
        <v>0</v>
      </c>
      <c r="D243" s="79" t="str">
        <f t="shared" si="3"/>
        <v/>
      </c>
    </row>
    <row r="244" spans="1:4" ht="15" x14ac:dyDescent="0.25">
      <c r="A244" s="2" t="s">
        <v>449</v>
      </c>
      <c r="B244" s="3">
        <v>0</v>
      </c>
      <c r="C244" s="3">
        <v>0</v>
      </c>
      <c r="D244" s="80" t="str">
        <f t="shared" si="3"/>
        <v/>
      </c>
    </row>
    <row r="245" spans="1:4" ht="15" x14ac:dyDescent="0.25">
      <c r="A245" s="4" t="s">
        <v>450</v>
      </c>
      <c r="B245" s="5">
        <v>0</v>
      </c>
      <c r="C245" s="5">
        <v>0</v>
      </c>
      <c r="D245" s="79" t="str">
        <f t="shared" si="3"/>
        <v/>
      </c>
    </row>
    <row r="246" spans="1:4" ht="15" x14ac:dyDescent="0.25">
      <c r="A246" s="2" t="s">
        <v>451</v>
      </c>
      <c r="B246" s="3">
        <v>0</v>
      </c>
      <c r="C246" s="3">
        <v>0</v>
      </c>
      <c r="D246" s="80" t="str">
        <f t="shared" si="3"/>
        <v/>
      </c>
    </row>
    <row r="247" spans="1:4" ht="15" x14ac:dyDescent="0.25">
      <c r="A247" s="4" t="s">
        <v>452</v>
      </c>
      <c r="B247" s="5">
        <v>0</v>
      </c>
      <c r="C247" s="5">
        <v>0</v>
      </c>
      <c r="D247" s="79" t="str">
        <f t="shared" si="3"/>
        <v/>
      </c>
    </row>
    <row r="248" spans="1:4" ht="15" x14ac:dyDescent="0.25">
      <c r="A248" s="2" t="s">
        <v>453</v>
      </c>
      <c r="B248" s="3">
        <v>195.10140000000001</v>
      </c>
      <c r="C248" s="3">
        <v>0</v>
      </c>
      <c r="D248" s="80">
        <f t="shared" si="3"/>
        <v>-1</v>
      </c>
    </row>
    <row r="249" spans="1:4" ht="15" x14ac:dyDescent="0.25">
      <c r="A249" s="4" t="s">
        <v>454</v>
      </c>
      <c r="B249" s="5">
        <v>0</v>
      </c>
      <c r="C249" s="5">
        <v>0</v>
      </c>
      <c r="D249" s="79" t="str">
        <f t="shared" si="3"/>
        <v/>
      </c>
    </row>
    <row r="250" spans="1:4" ht="15" x14ac:dyDescent="0.25">
      <c r="A250" s="2" t="s">
        <v>390</v>
      </c>
      <c r="B250" s="3">
        <v>68.873310000000004</v>
      </c>
      <c r="C250" s="3">
        <v>0</v>
      </c>
      <c r="D250" s="80">
        <f t="shared" si="3"/>
        <v>-1</v>
      </c>
    </row>
    <row r="251" spans="1:4" ht="15" x14ac:dyDescent="0.25">
      <c r="A251" s="4" t="s">
        <v>413</v>
      </c>
      <c r="B251" s="5">
        <v>0</v>
      </c>
      <c r="C251" s="5">
        <v>0</v>
      </c>
      <c r="D251" s="79" t="str">
        <f t="shared" si="3"/>
        <v/>
      </c>
    </row>
    <row r="252" spans="1:4" ht="15" x14ac:dyDescent="0.25">
      <c r="A252" s="2" t="s">
        <v>408</v>
      </c>
      <c r="B252" s="3">
        <v>32.474499999999999</v>
      </c>
      <c r="C252" s="3">
        <v>0</v>
      </c>
      <c r="D252" s="80">
        <f t="shared" si="3"/>
        <v>-1</v>
      </c>
    </row>
    <row r="253" spans="1:4" ht="15" x14ac:dyDescent="0.25">
      <c r="A253" s="4" t="s">
        <v>455</v>
      </c>
      <c r="B253" s="5">
        <v>0</v>
      </c>
      <c r="C253" s="5">
        <v>0</v>
      </c>
      <c r="D253" s="79" t="str">
        <f t="shared" si="3"/>
        <v/>
      </c>
    </row>
    <row r="254" spans="1:4" ht="15" x14ac:dyDescent="0.25">
      <c r="A254" s="2" t="s">
        <v>456</v>
      </c>
      <c r="B254" s="3">
        <v>13.4884</v>
      </c>
      <c r="C254" s="3">
        <v>0</v>
      </c>
      <c r="D254" s="80">
        <f t="shared" si="3"/>
        <v>-1</v>
      </c>
    </row>
    <row r="255" spans="1:4" ht="15" x14ac:dyDescent="0.25">
      <c r="A255" s="4" t="s">
        <v>457</v>
      </c>
      <c r="B255" s="5">
        <v>0</v>
      </c>
      <c r="C255" s="5">
        <v>0</v>
      </c>
      <c r="D255" s="79" t="str">
        <f t="shared" si="3"/>
        <v/>
      </c>
    </row>
    <row r="256" spans="1:4" ht="15" x14ac:dyDescent="0.25">
      <c r="A256" s="2" t="s">
        <v>458</v>
      </c>
      <c r="B256" s="3">
        <v>17.967870000000001</v>
      </c>
      <c r="C256" s="3">
        <v>0</v>
      </c>
      <c r="D256" s="80">
        <f t="shared" si="3"/>
        <v>-1</v>
      </c>
    </row>
    <row r="257" spans="1:4" ht="15" x14ac:dyDescent="0.25">
      <c r="A257" s="152" t="s">
        <v>460</v>
      </c>
      <c r="B257" s="20">
        <v>0</v>
      </c>
      <c r="C257" s="20">
        <v>0</v>
      </c>
      <c r="D257" s="79" t="str">
        <f t="shared" si="3"/>
        <v/>
      </c>
    </row>
    <row r="258" spans="1:4" ht="15" x14ac:dyDescent="0.25">
      <c r="A258" s="2" t="s">
        <v>461</v>
      </c>
      <c r="B258" s="3">
        <v>33.261000000000003</v>
      </c>
      <c r="C258" s="3">
        <v>0</v>
      </c>
      <c r="D258" s="80">
        <f t="shared" si="3"/>
        <v>-1</v>
      </c>
    </row>
    <row r="259" spans="1:4" ht="15" x14ac:dyDescent="0.25">
      <c r="A259" s="4"/>
      <c r="B259" s="5"/>
      <c r="C259" s="5"/>
      <c r="D259" s="79" t="str">
        <f t="shared" si="3"/>
        <v/>
      </c>
    </row>
    <row r="260" spans="1:4" ht="15" x14ac:dyDescent="0.25">
      <c r="A260" s="2"/>
      <c r="B260" s="3"/>
      <c r="C260" s="3"/>
      <c r="D260" s="80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zoomScale="70" zoomScaleNormal="70" workbookViewId="0">
      <pane xSplit="1" ySplit="7" topLeftCell="B12" activePane="bottomRight" state="frozen"/>
      <selection activeCell="B16" sqref="B16"/>
      <selection pane="topRight" activeCell="B16" sqref="B16"/>
      <selection pane="bottomLeft" activeCell="B16" sqref="B16"/>
      <selection pane="bottomRight" activeCell="E13" sqref="E13"/>
    </sheetView>
  </sheetViews>
  <sheetFormatPr defaultColWidth="9.140625" defaultRowHeight="12.75" x14ac:dyDescent="0.2"/>
  <cols>
    <col min="1" max="1" width="49.28515625" style="22" bestFit="1" customWidth="1"/>
    <col min="2" max="2" width="17.85546875" style="22" customWidth="1"/>
    <col min="3" max="3" width="17" style="22" bestFit="1" customWidth="1"/>
    <col min="4" max="4" width="9.42578125" style="22" bestFit="1" customWidth="1"/>
    <col min="5" max="5" width="13.5703125" style="22" bestFit="1" customWidth="1"/>
    <col min="6" max="7" width="18.7109375" style="22" bestFit="1" customWidth="1"/>
    <col min="8" max="8" width="9.5703125" style="22" bestFit="1" customWidth="1"/>
    <col min="9" max="9" width="13.85546875" style="22" bestFit="1" customWidth="1"/>
    <col min="10" max="11" width="18.7109375" style="22" bestFit="1" customWidth="1"/>
    <col min="12" max="12" width="9.42578125" style="22" bestFit="1" customWidth="1"/>
    <col min="13" max="13" width="10.85546875" style="22" customWidth="1"/>
    <col min="14" max="16384" width="9.140625" style="22"/>
  </cols>
  <sheetData>
    <row r="1" spans="1:13" ht="26.25" x14ac:dyDescent="0.4">
      <c r="B1" s="23" t="s">
        <v>502</v>
      </c>
      <c r="D1" s="24"/>
    </row>
    <row r="2" spans="1:13" x14ac:dyDescent="0.2">
      <c r="D2" s="24"/>
    </row>
    <row r="3" spans="1:13" x14ac:dyDescent="0.2">
      <c r="D3" s="24"/>
    </row>
    <row r="4" spans="1:13" x14ac:dyDescent="0.2">
      <c r="B4" s="24"/>
      <c r="C4" s="24"/>
      <c r="D4" s="24"/>
      <c r="E4" s="24"/>
      <c r="F4" s="24"/>
      <c r="G4" s="24"/>
      <c r="H4" s="24"/>
      <c r="I4" s="24"/>
    </row>
    <row r="5" spans="1:13" ht="26.25" x14ac:dyDescent="0.2">
      <c r="A5" s="158" t="s">
        <v>87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8" x14ac:dyDescent="0.2">
      <c r="A6" s="25"/>
      <c r="B6" s="161" t="s">
        <v>115</v>
      </c>
      <c r="C6" s="161"/>
      <c r="D6" s="161"/>
      <c r="E6" s="161"/>
      <c r="F6" s="161" t="s">
        <v>503</v>
      </c>
      <c r="G6" s="161"/>
      <c r="H6" s="161"/>
      <c r="I6" s="161"/>
      <c r="J6" s="161" t="s">
        <v>125</v>
      </c>
      <c r="K6" s="161"/>
      <c r="L6" s="161"/>
      <c r="M6" s="161"/>
    </row>
    <row r="7" spans="1:13" ht="30" x14ac:dyDescent="0.25">
      <c r="A7" s="26" t="s">
        <v>89</v>
      </c>
      <c r="B7" s="27">
        <v>2015</v>
      </c>
      <c r="C7" s="28">
        <v>2016</v>
      </c>
      <c r="D7" s="29" t="s">
        <v>127</v>
      </c>
      <c r="E7" s="29" t="s">
        <v>128</v>
      </c>
      <c r="F7" s="27">
        <v>2015</v>
      </c>
      <c r="G7" s="28">
        <v>2016</v>
      </c>
      <c r="H7" s="29" t="s">
        <v>127</v>
      </c>
      <c r="I7" s="29" t="s">
        <v>128</v>
      </c>
      <c r="J7" s="27" t="s">
        <v>462</v>
      </c>
      <c r="K7" s="27" t="s">
        <v>504</v>
      </c>
      <c r="L7" s="29" t="s">
        <v>127</v>
      </c>
      <c r="M7" s="29" t="s">
        <v>128</v>
      </c>
    </row>
    <row r="8" spans="1:13" ht="16.5" x14ac:dyDescent="0.25">
      <c r="A8" s="30" t="s">
        <v>90</v>
      </c>
      <c r="B8" s="31">
        <f>B9+B18+B20</f>
        <v>1817946.22324</v>
      </c>
      <c r="C8" s="31">
        <f>C9+C18+C20</f>
        <v>1459004.28177</v>
      </c>
      <c r="D8" s="32">
        <f t="shared" ref="D8:D19" si="0">IF(B8=0,"",(C8/B8-1))</f>
        <v>-0.19744365200763891</v>
      </c>
      <c r="E8" s="32"/>
      <c r="F8" s="31">
        <f>F9+F18+F20</f>
        <v>1817946.22324</v>
      </c>
      <c r="G8" s="31">
        <f>G9+G18+G20</f>
        <v>1459004.28177</v>
      </c>
      <c r="H8" s="32"/>
      <c r="I8" s="32"/>
      <c r="J8" s="31">
        <f>J9+J18+J20</f>
        <v>22367418.245209999</v>
      </c>
      <c r="K8" s="31">
        <f>K9+K18+K20</f>
        <v>20429547.899660002</v>
      </c>
      <c r="L8" s="32"/>
      <c r="M8" s="32"/>
    </row>
    <row r="9" spans="1:13" ht="15.75" x14ac:dyDescent="0.25">
      <c r="A9" s="33" t="s">
        <v>91</v>
      </c>
      <c r="B9" s="31">
        <f>B10+B11+B12+B13+B14+B15+B16+B17</f>
        <v>1328878.74936</v>
      </c>
      <c r="C9" s="31">
        <f>C10+C11+C12+C13+C14+C15+C16+C17</f>
        <v>1051503.41072</v>
      </c>
      <c r="D9" s="32">
        <f t="shared" si="0"/>
        <v>-0.20872885413630582</v>
      </c>
      <c r="E9" s="32">
        <f t="shared" ref="E9:E43" si="1">C9/$C$44</f>
        <v>0.11419268842590106</v>
      </c>
      <c r="F9" s="31">
        <f>F10+F11+F12+F13+F14+F15+F16+F17</f>
        <v>1328878.74936</v>
      </c>
      <c r="G9" s="31">
        <f>G10+G11+G12+G13+G14+G15+G16+G17</f>
        <v>1051503.41072</v>
      </c>
      <c r="H9" s="32">
        <f t="shared" ref="H9:H19" si="2">IF(F9=0,"",(G9/F9-1))</f>
        <v>-0.20872885413630582</v>
      </c>
      <c r="I9" s="32">
        <f t="shared" ref="I9:I19" si="3">G9/$G$44</f>
        <v>0.11419268842590106</v>
      </c>
      <c r="J9" s="31">
        <f>J10+J11+J12+J13+J14+J15+J16+J17</f>
        <v>15656408.408439999</v>
      </c>
      <c r="K9" s="31">
        <f>K10+K11+K12+K13+K14+K15+K16+K17</f>
        <v>14621401.312690001</v>
      </c>
      <c r="L9" s="32">
        <f t="shared" ref="L9:L19" si="4">IF(J9=0,"",(K9/J9-1))</f>
        <v>-6.6107568782636683E-2</v>
      </c>
      <c r="M9" s="32">
        <f t="shared" ref="M9:M19" si="5">K9/$K$44</f>
        <v>0.11072061606828051</v>
      </c>
    </row>
    <row r="10" spans="1:13" ht="14.25" x14ac:dyDescent="0.2">
      <c r="A10" s="34" t="s">
        <v>463</v>
      </c>
      <c r="B10" s="35">
        <v>566120.81128999998</v>
      </c>
      <c r="C10" s="35">
        <v>461428.42940000002</v>
      </c>
      <c r="D10" s="36">
        <f t="shared" si="0"/>
        <v>-0.18492939987745904</v>
      </c>
      <c r="E10" s="36">
        <f t="shared" si="1"/>
        <v>5.0110872044863135E-2</v>
      </c>
      <c r="F10" s="35">
        <v>566120.81128999998</v>
      </c>
      <c r="G10" s="35">
        <v>461428.42940000002</v>
      </c>
      <c r="H10" s="36">
        <f t="shared" si="2"/>
        <v>-0.18492939987745904</v>
      </c>
      <c r="I10" s="36">
        <f t="shared" si="3"/>
        <v>5.0110872044863135E-2</v>
      </c>
      <c r="J10" s="35">
        <v>6666874.3579599997</v>
      </c>
      <c r="K10" s="35">
        <v>6026133.3907899996</v>
      </c>
      <c r="L10" s="36">
        <f t="shared" si="4"/>
        <v>-9.6108150951574323E-2</v>
      </c>
      <c r="M10" s="36">
        <f t="shared" si="5"/>
        <v>4.5632917616372594E-2</v>
      </c>
    </row>
    <row r="11" spans="1:13" ht="14.25" x14ac:dyDescent="0.2">
      <c r="A11" s="34" t="s">
        <v>464</v>
      </c>
      <c r="B11" s="35">
        <v>218481.59776</v>
      </c>
      <c r="C11" s="35">
        <v>134096.78943999999</v>
      </c>
      <c r="D11" s="36">
        <f t="shared" si="0"/>
        <v>-0.38623302458953979</v>
      </c>
      <c r="E11" s="36">
        <f t="shared" si="1"/>
        <v>1.4562837114289849E-2</v>
      </c>
      <c r="F11" s="35">
        <v>218481.59776</v>
      </c>
      <c r="G11" s="35">
        <v>134096.78943999999</v>
      </c>
      <c r="H11" s="36">
        <f t="shared" si="2"/>
        <v>-0.38623302458953979</v>
      </c>
      <c r="I11" s="36">
        <f t="shared" si="3"/>
        <v>1.4562837114289849E-2</v>
      </c>
      <c r="J11" s="35">
        <v>2393423.6798399999</v>
      </c>
      <c r="K11" s="35">
        <v>2002189.7598999999</v>
      </c>
      <c r="L11" s="36">
        <f t="shared" si="4"/>
        <v>-0.16346204110680218</v>
      </c>
      <c r="M11" s="36">
        <f t="shared" si="5"/>
        <v>1.5161589437349623E-2</v>
      </c>
    </row>
    <row r="12" spans="1:13" ht="14.25" x14ac:dyDescent="0.2">
      <c r="A12" s="34" t="s">
        <v>465</v>
      </c>
      <c r="B12" s="35">
        <v>93040.151490000004</v>
      </c>
      <c r="C12" s="35">
        <v>82633.51728</v>
      </c>
      <c r="D12" s="36">
        <f t="shared" si="0"/>
        <v>-0.11185100242574852</v>
      </c>
      <c r="E12" s="36">
        <f t="shared" si="1"/>
        <v>8.9739542412231501E-3</v>
      </c>
      <c r="F12" s="35">
        <v>93040.151490000004</v>
      </c>
      <c r="G12" s="35">
        <v>82633.51728</v>
      </c>
      <c r="H12" s="36">
        <f t="shared" si="2"/>
        <v>-0.11185100242574852</v>
      </c>
      <c r="I12" s="36">
        <f t="shared" si="3"/>
        <v>8.9739542412231501E-3</v>
      </c>
      <c r="J12" s="35">
        <v>1397156.5096799999</v>
      </c>
      <c r="K12" s="35">
        <v>1308887.7256100001</v>
      </c>
      <c r="L12" s="36">
        <f t="shared" si="4"/>
        <v>-6.3177448953243287E-2</v>
      </c>
      <c r="M12" s="36">
        <f t="shared" si="5"/>
        <v>9.9115571923993392E-3</v>
      </c>
    </row>
    <row r="13" spans="1:13" ht="14.25" x14ac:dyDescent="0.2">
      <c r="A13" s="34" t="s">
        <v>466</v>
      </c>
      <c r="B13" s="35">
        <v>97812.898400000005</v>
      </c>
      <c r="C13" s="35">
        <v>91311.632949999999</v>
      </c>
      <c r="D13" s="36">
        <f t="shared" si="0"/>
        <v>-6.6466340905403598E-2</v>
      </c>
      <c r="E13" s="36">
        <f t="shared" si="1"/>
        <v>9.9163927998862002E-3</v>
      </c>
      <c r="F13" s="35">
        <v>97812.898400000005</v>
      </c>
      <c r="G13" s="35">
        <v>91311.632949999999</v>
      </c>
      <c r="H13" s="36">
        <f t="shared" si="2"/>
        <v>-6.6466340905403598E-2</v>
      </c>
      <c r="I13" s="36">
        <f t="shared" si="3"/>
        <v>9.9163927998862002E-3</v>
      </c>
      <c r="J13" s="35">
        <v>1440439.7360400001</v>
      </c>
      <c r="K13" s="35">
        <v>1339393.70624</v>
      </c>
      <c r="L13" s="36">
        <f t="shared" si="4"/>
        <v>-7.0149432337788697E-2</v>
      </c>
      <c r="M13" s="36">
        <f t="shared" si="5"/>
        <v>1.0142563844695323E-2</v>
      </c>
    </row>
    <row r="14" spans="1:13" ht="14.25" x14ac:dyDescent="0.2">
      <c r="A14" s="34" t="s">
        <v>467</v>
      </c>
      <c r="B14" s="35">
        <v>245720.85282999999</v>
      </c>
      <c r="C14" s="35">
        <v>180240.51329999999</v>
      </c>
      <c r="D14" s="36">
        <f t="shared" si="0"/>
        <v>-0.26648263171747189</v>
      </c>
      <c r="E14" s="36">
        <f t="shared" si="1"/>
        <v>1.9574019986200598E-2</v>
      </c>
      <c r="F14" s="35">
        <v>245720.85282999999</v>
      </c>
      <c r="G14" s="35">
        <v>180240.51329999999</v>
      </c>
      <c r="H14" s="36">
        <f t="shared" si="2"/>
        <v>-0.26648263171747189</v>
      </c>
      <c r="I14" s="36">
        <f t="shared" si="3"/>
        <v>1.9574019986200598E-2</v>
      </c>
      <c r="J14" s="35">
        <v>2405161.8841800001</v>
      </c>
      <c r="K14" s="35">
        <v>2765211.1302299998</v>
      </c>
      <c r="L14" s="36">
        <f t="shared" si="4"/>
        <v>0.14969854978088204</v>
      </c>
      <c r="M14" s="36">
        <f t="shared" si="5"/>
        <v>2.0939571614945595E-2</v>
      </c>
    </row>
    <row r="15" spans="1:13" ht="14.25" x14ac:dyDescent="0.2">
      <c r="A15" s="34" t="s">
        <v>468</v>
      </c>
      <c r="B15" s="35">
        <v>16791.806779999999</v>
      </c>
      <c r="C15" s="35">
        <v>10205.72971</v>
      </c>
      <c r="D15" s="36">
        <f t="shared" si="0"/>
        <v>-0.39221967929290336</v>
      </c>
      <c r="E15" s="36">
        <f t="shared" si="1"/>
        <v>1.1083365979145891E-3</v>
      </c>
      <c r="F15" s="35">
        <v>16791.806779999999</v>
      </c>
      <c r="G15" s="35">
        <v>10205.72971</v>
      </c>
      <c r="H15" s="36">
        <f t="shared" si="2"/>
        <v>-0.39221967929290336</v>
      </c>
      <c r="I15" s="36">
        <f t="shared" si="3"/>
        <v>1.1083365979145891E-3</v>
      </c>
      <c r="J15" s="35">
        <v>220395.45058</v>
      </c>
      <c r="K15" s="35">
        <v>182904.87439000001</v>
      </c>
      <c r="L15" s="36">
        <f t="shared" si="4"/>
        <v>-0.17010594407161561</v>
      </c>
      <c r="M15" s="36">
        <f t="shared" si="5"/>
        <v>1.3850478446806604E-3</v>
      </c>
    </row>
    <row r="16" spans="1:13" ht="14.25" x14ac:dyDescent="0.2">
      <c r="A16" s="34" t="s">
        <v>469</v>
      </c>
      <c r="B16" s="35">
        <v>84587.382100000003</v>
      </c>
      <c r="C16" s="35">
        <v>85206.60183</v>
      </c>
      <c r="D16" s="36">
        <f t="shared" si="0"/>
        <v>7.3204739835541766E-3</v>
      </c>
      <c r="E16" s="36">
        <f t="shared" si="1"/>
        <v>9.2533897992214415E-3</v>
      </c>
      <c r="F16" s="35">
        <v>84587.382100000003</v>
      </c>
      <c r="G16" s="35">
        <v>85206.60183</v>
      </c>
      <c r="H16" s="36">
        <f t="shared" si="2"/>
        <v>7.3204739835541766E-3</v>
      </c>
      <c r="I16" s="36">
        <f t="shared" si="3"/>
        <v>9.2533897992214415E-3</v>
      </c>
      <c r="J16" s="35">
        <v>1050958.1053200001</v>
      </c>
      <c r="K16" s="35">
        <v>918957.84750000003</v>
      </c>
      <c r="L16" s="36">
        <f t="shared" si="4"/>
        <v>-0.12559992368088557</v>
      </c>
      <c r="M16" s="36">
        <f t="shared" si="5"/>
        <v>6.9588117335698625E-3</v>
      </c>
    </row>
    <row r="17" spans="1:13" ht="14.25" x14ac:dyDescent="0.2">
      <c r="A17" s="34" t="s">
        <v>470</v>
      </c>
      <c r="B17" s="35">
        <v>6323.2487099999998</v>
      </c>
      <c r="C17" s="35">
        <v>6380.1968100000004</v>
      </c>
      <c r="D17" s="36">
        <f t="shared" si="0"/>
        <v>9.0061458297439057E-3</v>
      </c>
      <c r="E17" s="36">
        <f t="shared" si="1"/>
        <v>6.9288584230209967E-4</v>
      </c>
      <c r="F17" s="35">
        <v>6323.2487099999998</v>
      </c>
      <c r="G17" s="35">
        <v>6380.1968100000004</v>
      </c>
      <c r="H17" s="36">
        <f t="shared" si="2"/>
        <v>9.0061458297439057E-3</v>
      </c>
      <c r="I17" s="36">
        <f t="shared" si="3"/>
        <v>6.9288584230209967E-4</v>
      </c>
      <c r="J17" s="35">
        <v>81998.684840000002</v>
      </c>
      <c r="K17" s="35">
        <v>77722.878030000007</v>
      </c>
      <c r="L17" s="36">
        <f t="shared" si="4"/>
        <v>-5.2144821814437248E-2</v>
      </c>
      <c r="M17" s="36">
        <f t="shared" si="5"/>
        <v>5.8855678426749964E-4</v>
      </c>
    </row>
    <row r="18" spans="1:13" ht="15.75" x14ac:dyDescent="0.25">
      <c r="A18" s="33" t="s">
        <v>92</v>
      </c>
      <c r="B18" s="31">
        <f>B19</f>
        <v>172543.8327</v>
      </c>
      <c r="C18" s="31">
        <f>C19</f>
        <v>134763.62069000001</v>
      </c>
      <c r="D18" s="32">
        <f t="shared" si="0"/>
        <v>-0.21896008346869178</v>
      </c>
      <c r="E18" s="32">
        <f t="shared" si="1"/>
        <v>1.4635254618967048E-2</v>
      </c>
      <c r="F18" s="31">
        <f>F19</f>
        <v>172543.8327</v>
      </c>
      <c r="G18" s="31">
        <f>G19</f>
        <v>134763.62069000001</v>
      </c>
      <c r="H18" s="32">
        <f t="shared" si="2"/>
        <v>-0.21896008346869178</v>
      </c>
      <c r="I18" s="32">
        <f t="shared" si="3"/>
        <v>1.4635254618967048E-2</v>
      </c>
      <c r="J18" s="31">
        <f>J19</f>
        <v>2237628.83665</v>
      </c>
      <c r="K18" s="31">
        <f>K19</f>
        <v>1775891.7809900001</v>
      </c>
      <c r="L18" s="32">
        <f t="shared" si="4"/>
        <v>-0.20635104808144855</v>
      </c>
      <c r="M18" s="32">
        <f t="shared" si="5"/>
        <v>1.3447947146567562E-2</v>
      </c>
    </row>
    <row r="19" spans="1:13" ht="14.25" x14ac:dyDescent="0.2">
      <c r="A19" s="34" t="s">
        <v>471</v>
      </c>
      <c r="B19" s="35">
        <v>172543.8327</v>
      </c>
      <c r="C19" s="35">
        <v>134763.62069000001</v>
      </c>
      <c r="D19" s="36">
        <f t="shared" si="0"/>
        <v>-0.21896008346869178</v>
      </c>
      <c r="E19" s="36">
        <f t="shared" si="1"/>
        <v>1.4635254618967048E-2</v>
      </c>
      <c r="F19" s="35">
        <v>172543.8327</v>
      </c>
      <c r="G19" s="35">
        <v>134763.62069000001</v>
      </c>
      <c r="H19" s="36">
        <f t="shared" si="2"/>
        <v>-0.21896008346869178</v>
      </c>
      <c r="I19" s="36">
        <f t="shared" si="3"/>
        <v>1.4635254618967048E-2</v>
      </c>
      <c r="J19" s="35">
        <v>2237628.83665</v>
      </c>
      <c r="K19" s="35">
        <v>1775891.7809900001</v>
      </c>
      <c r="L19" s="36">
        <f t="shared" si="4"/>
        <v>-0.20635104808144855</v>
      </c>
      <c r="M19" s="36">
        <f t="shared" si="5"/>
        <v>1.3447947146567562E-2</v>
      </c>
    </row>
    <row r="20" spans="1:13" ht="15.75" x14ac:dyDescent="0.25">
      <c r="A20" s="33" t="s">
        <v>93</v>
      </c>
      <c r="B20" s="37">
        <f>B21</f>
        <v>316523.64117999998</v>
      </c>
      <c r="C20" s="37">
        <f>C21</f>
        <v>272737.25036000001</v>
      </c>
      <c r="D20" s="81">
        <f>IF(B20=0,"",(C20/B20-1))</f>
        <v>-0.13833529355584417</v>
      </c>
      <c r="E20" s="81">
        <f t="shared" si="1"/>
        <v>2.9619114436510188E-2</v>
      </c>
      <c r="F20" s="37">
        <f>F21</f>
        <v>316523.64117999998</v>
      </c>
      <c r="G20" s="37">
        <f>G21</f>
        <v>272737.25036000001</v>
      </c>
      <c r="H20" s="81">
        <f t="shared" ref="H20:H44" si="6">IF(F20=0,"",(G20/F20-1))</f>
        <v>-0.13833529355584417</v>
      </c>
      <c r="I20" s="81">
        <f>G20/$G$44</f>
        <v>2.9619114436510188E-2</v>
      </c>
      <c r="J20" s="37">
        <f>J21</f>
        <v>4473381.00012</v>
      </c>
      <c r="K20" s="37">
        <f>K21</f>
        <v>4032254.8059800002</v>
      </c>
      <c r="L20" s="81">
        <f t="shared" ref="L20:L44" si="7">IF(J20=0,"",(K20/J20-1))</f>
        <v>-9.8611362217563503E-2</v>
      </c>
      <c r="M20" s="81">
        <f>K20/$K$44</f>
        <v>3.0534264583443906E-2</v>
      </c>
    </row>
    <row r="21" spans="1:13" ht="14.25" x14ac:dyDescent="0.2">
      <c r="A21" s="34" t="s">
        <v>472</v>
      </c>
      <c r="B21" s="35">
        <v>316523.64117999998</v>
      </c>
      <c r="C21" s="35">
        <v>272737.25036000001</v>
      </c>
      <c r="D21" s="82">
        <f t="shared" ref="D21:D44" si="8">IF(B21=0,"",(C21/B21-1))</f>
        <v>-0.13833529355584417</v>
      </c>
      <c r="E21" s="82">
        <f t="shared" si="1"/>
        <v>2.9619114436510188E-2</v>
      </c>
      <c r="F21" s="35">
        <v>316523.64117999998</v>
      </c>
      <c r="G21" s="35">
        <v>272737.25036000001</v>
      </c>
      <c r="H21" s="82">
        <f t="shared" si="6"/>
        <v>-0.13833529355584417</v>
      </c>
      <c r="I21" s="82">
        <f t="shared" ref="I21:I44" si="9">G21/$G$44</f>
        <v>2.9619114436510188E-2</v>
      </c>
      <c r="J21" s="35">
        <v>4473381.00012</v>
      </c>
      <c r="K21" s="35">
        <v>4032254.8059800002</v>
      </c>
      <c r="L21" s="82">
        <f t="shared" si="7"/>
        <v>-9.8611362217563503E-2</v>
      </c>
      <c r="M21" s="82">
        <f t="shared" ref="M21:M44" si="10">K21/$K$44</f>
        <v>3.0534264583443906E-2</v>
      </c>
    </row>
    <row r="22" spans="1:13" ht="16.5" x14ac:dyDescent="0.25">
      <c r="A22" s="30" t="s">
        <v>94</v>
      </c>
      <c r="B22" s="31">
        <f>B23+B27+B29</f>
        <v>8662974.0798700005</v>
      </c>
      <c r="C22" s="31">
        <f>C23+C27+C29</f>
        <v>7513375.0967500005</v>
      </c>
      <c r="D22" s="83">
        <f t="shared" si="8"/>
        <v>-0.13270257679649566</v>
      </c>
      <c r="E22" s="83">
        <f t="shared" si="1"/>
        <v>0.81594837706005552</v>
      </c>
      <c r="F22" s="31">
        <f>F23+F27+F29</f>
        <v>8662974.0798700005</v>
      </c>
      <c r="G22" s="31">
        <f>G23+G27+G29</f>
        <v>7513375.0967500005</v>
      </c>
      <c r="H22" s="83">
        <f t="shared" si="6"/>
        <v>-0.13270257679649566</v>
      </c>
      <c r="I22" s="83">
        <f t="shared" si="9"/>
        <v>0.81594837706005552</v>
      </c>
      <c r="J22" s="31">
        <f>J23+J27+J29</f>
        <v>123007751.47568001</v>
      </c>
      <c r="K22" s="31">
        <f>K23+K27+K29</f>
        <v>107767009.72719002</v>
      </c>
      <c r="L22" s="83">
        <f t="shared" si="7"/>
        <v>-0.12390066126445087</v>
      </c>
      <c r="M22" s="83">
        <f t="shared" si="10"/>
        <v>0.81606608379423784</v>
      </c>
    </row>
    <row r="23" spans="1:13" ht="15.75" x14ac:dyDescent="0.25">
      <c r="A23" s="33" t="s">
        <v>95</v>
      </c>
      <c r="B23" s="31">
        <f>B24+B25+B26</f>
        <v>904624.5210200001</v>
      </c>
      <c r="C23" s="31">
        <f>C24+C25+C26</f>
        <v>816277.68732999987</v>
      </c>
      <c r="D23" s="83">
        <f t="shared" si="8"/>
        <v>-9.7661329797235297E-2</v>
      </c>
      <c r="E23" s="83">
        <f t="shared" si="1"/>
        <v>8.8647305056731768E-2</v>
      </c>
      <c r="F23" s="31">
        <f>F24+F25+F26</f>
        <v>904624.5210200001</v>
      </c>
      <c r="G23" s="31">
        <f>G24+G25+G26</f>
        <v>816277.68732999987</v>
      </c>
      <c r="H23" s="83">
        <f t="shared" si="6"/>
        <v>-9.7661329797235297E-2</v>
      </c>
      <c r="I23" s="83">
        <f t="shared" si="9"/>
        <v>8.8647305056731768E-2</v>
      </c>
      <c r="J23" s="31">
        <f>J24+J25+J26</f>
        <v>12927279.31958</v>
      </c>
      <c r="K23" s="31">
        <f>K24+K25+K26</f>
        <v>11345101.054259999</v>
      </c>
      <c r="L23" s="83">
        <f t="shared" si="7"/>
        <v>-0.12239066134539167</v>
      </c>
      <c r="M23" s="83">
        <f t="shared" si="10"/>
        <v>8.5910820120528211E-2</v>
      </c>
    </row>
    <row r="24" spans="1:13" ht="14.25" x14ac:dyDescent="0.2">
      <c r="A24" s="34" t="s">
        <v>473</v>
      </c>
      <c r="B24" s="35">
        <v>648202.18587000004</v>
      </c>
      <c r="C24" s="35">
        <v>597955.07768999995</v>
      </c>
      <c r="D24" s="82">
        <f t="shared" si="8"/>
        <v>-7.75176469245622E-2</v>
      </c>
      <c r="E24" s="82">
        <f t="shared" si="1"/>
        <v>6.4937590485402763E-2</v>
      </c>
      <c r="F24" s="35">
        <v>648202.18587000004</v>
      </c>
      <c r="G24" s="35">
        <v>597955.07768999995</v>
      </c>
      <c r="H24" s="82">
        <f t="shared" si="6"/>
        <v>-7.75176469245622E-2</v>
      </c>
      <c r="I24" s="82">
        <f t="shared" si="9"/>
        <v>6.4937590485402763E-2</v>
      </c>
      <c r="J24" s="35">
        <v>8765339.4045100007</v>
      </c>
      <c r="K24" s="35">
        <v>7905534.3775699995</v>
      </c>
      <c r="L24" s="82">
        <f t="shared" si="7"/>
        <v>-9.8091469966081202E-2</v>
      </c>
      <c r="M24" s="82">
        <f t="shared" si="10"/>
        <v>5.9864688610512175E-2</v>
      </c>
    </row>
    <row r="25" spans="1:13" ht="14.25" x14ac:dyDescent="0.2">
      <c r="A25" s="34" t="s">
        <v>474</v>
      </c>
      <c r="B25" s="35">
        <v>112829.9941</v>
      </c>
      <c r="C25" s="35">
        <v>88660.443669999993</v>
      </c>
      <c r="D25" s="82">
        <f t="shared" si="8"/>
        <v>-0.214212103995847</v>
      </c>
      <c r="E25" s="82">
        <f t="shared" si="1"/>
        <v>9.6284751114387342E-3</v>
      </c>
      <c r="F25" s="35">
        <v>112829.9941</v>
      </c>
      <c r="G25" s="35">
        <v>88660.443669999993</v>
      </c>
      <c r="H25" s="82">
        <f t="shared" si="6"/>
        <v>-0.214212103995847</v>
      </c>
      <c r="I25" s="82">
        <f t="shared" si="9"/>
        <v>9.6284751114387342E-3</v>
      </c>
      <c r="J25" s="35">
        <v>1842163.07158</v>
      </c>
      <c r="K25" s="35">
        <v>1437499.0032299999</v>
      </c>
      <c r="L25" s="82">
        <f t="shared" si="7"/>
        <v>-0.21966788640645418</v>
      </c>
      <c r="M25" s="82">
        <f t="shared" si="10"/>
        <v>1.0885466572689457E-2</v>
      </c>
    </row>
    <row r="26" spans="1:13" ht="14.25" x14ac:dyDescent="0.2">
      <c r="A26" s="34" t="s">
        <v>475</v>
      </c>
      <c r="B26" s="35">
        <v>143592.34104999999</v>
      </c>
      <c r="C26" s="35">
        <v>129662.16597</v>
      </c>
      <c r="D26" s="82">
        <f t="shared" si="8"/>
        <v>-9.7011964413543428E-2</v>
      </c>
      <c r="E26" s="82">
        <f t="shared" si="1"/>
        <v>1.4081239459890281E-2</v>
      </c>
      <c r="F26" s="35">
        <v>143592.34104999999</v>
      </c>
      <c r="G26" s="35">
        <v>129662.16597</v>
      </c>
      <c r="H26" s="82">
        <f t="shared" si="6"/>
        <v>-9.7011964413543428E-2</v>
      </c>
      <c r="I26" s="82">
        <f t="shared" si="9"/>
        <v>1.4081239459890281E-2</v>
      </c>
      <c r="J26" s="35">
        <v>2319776.8434899999</v>
      </c>
      <c r="K26" s="35">
        <v>2002067.67346</v>
      </c>
      <c r="L26" s="82">
        <f t="shared" si="7"/>
        <v>-0.13695678139110168</v>
      </c>
      <c r="M26" s="82">
        <f t="shared" si="10"/>
        <v>1.5160664937326589E-2</v>
      </c>
    </row>
    <row r="27" spans="1:13" ht="15.75" x14ac:dyDescent="0.25">
      <c r="A27" s="33" t="s">
        <v>96</v>
      </c>
      <c r="B27" s="31">
        <f>B28</f>
        <v>1197774.95738</v>
      </c>
      <c r="C27" s="31">
        <f>C28</f>
        <v>1002483.77289</v>
      </c>
      <c r="D27" s="83">
        <f t="shared" si="8"/>
        <v>-0.163044972084888</v>
      </c>
      <c r="E27" s="83">
        <f t="shared" si="1"/>
        <v>0.1088691828885878</v>
      </c>
      <c r="F27" s="31">
        <f>F28</f>
        <v>1197774.95738</v>
      </c>
      <c r="G27" s="31">
        <f>G28</f>
        <v>1002483.77289</v>
      </c>
      <c r="H27" s="83">
        <f t="shared" si="6"/>
        <v>-0.163044972084888</v>
      </c>
      <c r="I27" s="83">
        <f t="shared" si="9"/>
        <v>0.1088691828885878</v>
      </c>
      <c r="J27" s="31">
        <f>J28</f>
        <v>17542618.576480001</v>
      </c>
      <c r="K27" s="31">
        <f>K28</f>
        <v>15207954.01653</v>
      </c>
      <c r="L27" s="83">
        <f t="shared" si="7"/>
        <v>-0.13308529452268703</v>
      </c>
      <c r="M27" s="83">
        <f t="shared" si="10"/>
        <v>0.11516228860956529</v>
      </c>
    </row>
    <row r="28" spans="1:13" ht="14.25" x14ac:dyDescent="0.2">
      <c r="A28" s="34" t="s">
        <v>476</v>
      </c>
      <c r="B28" s="35">
        <v>1197774.95738</v>
      </c>
      <c r="C28" s="35">
        <v>1002483.77289</v>
      </c>
      <c r="D28" s="82">
        <f t="shared" si="8"/>
        <v>-0.163044972084888</v>
      </c>
      <c r="E28" s="82">
        <f t="shared" si="1"/>
        <v>0.1088691828885878</v>
      </c>
      <c r="F28" s="35">
        <v>1197774.95738</v>
      </c>
      <c r="G28" s="35">
        <v>1002483.77289</v>
      </c>
      <c r="H28" s="82">
        <f t="shared" si="6"/>
        <v>-0.163044972084888</v>
      </c>
      <c r="I28" s="82">
        <f t="shared" si="9"/>
        <v>0.1088691828885878</v>
      </c>
      <c r="J28" s="35">
        <v>17542618.576480001</v>
      </c>
      <c r="K28" s="35">
        <v>15207954.01653</v>
      </c>
      <c r="L28" s="82">
        <f t="shared" si="7"/>
        <v>-0.13308529452268703</v>
      </c>
      <c r="M28" s="82">
        <f t="shared" si="10"/>
        <v>0.11516228860956529</v>
      </c>
    </row>
    <row r="29" spans="1:13" ht="15.75" x14ac:dyDescent="0.25">
      <c r="A29" s="33" t="s">
        <v>97</v>
      </c>
      <c r="B29" s="31">
        <f>B30+B31+B32+B33+B34+B35+B36+B37+B38+B39+B40+B41</f>
        <v>6560574.6014700001</v>
      </c>
      <c r="C29" s="31">
        <f>C30+C31+C32+C33+C34+C35+C36+C37+C38+C39+C40+C41</f>
        <v>5694613.6365300007</v>
      </c>
      <c r="D29" s="83">
        <f t="shared" si="8"/>
        <v>-0.13199468301846107</v>
      </c>
      <c r="E29" s="83">
        <f t="shared" si="1"/>
        <v>0.61843188911473601</v>
      </c>
      <c r="F29" s="31">
        <f>F30+F31+F32+F33+F34+F35+F36+F37+F38+F39+F40+F41</f>
        <v>6560574.6014700001</v>
      </c>
      <c r="G29" s="31">
        <f>G30+G31+G32+G33+G34+G35+G36+G37+G38+G39+G40+G41</f>
        <v>5694613.6365300007</v>
      </c>
      <c r="H29" s="83">
        <f t="shared" si="6"/>
        <v>-0.13199468301846107</v>
      </c>
      <c r="I29" s="83">
        <f t="shared" si="9"/>
        <v>0.61843188911473601</v>
      </c>
      <c r="J29" s="31">
        <f>J30+J31+J32+J33+J34+J35+J36+J37+J38+J39+J40+J41</f>
        <v>92537853.579620004</v>
      </c>
      <c r="K29" s="31">
        <f>K30+K31+K32+K33+K34+K35+K36+K37+K38+K39+K40+K41</f>
        <v>81213954.65640001</v>
      </c>
      <c r="L29" s="83">
        <f t="shared" si="7"/>
        <v>-0.12237045149828185</v>
      </c>
      <c r="M29" s="83">
        <f t="shared" si="10"/>
        <v>0.6149929750641443</v>
      </c>
    </row>
    <row r="30" spans="1:13" ht="14.25" x14ac:dyDescent="0.2">
      <c r="A30" s="34" t="s">
        <v>477</v>
      </c>
      <c r="B30" s="35">
        <v>1383371.6524100001</v>
      </c>
      <c r="C30" s="35">
        <v>1339926.41646</v>
      </c>
      <c r="D30" s="82">
        <f t="shared" si="8"/>
        <v>-3.1405324718280392E-2</v>
      </c>
      <c r="E30" s="82">
        <f t="shared" si="1"/>
        <v>0.14551526721504396</v>
      </c>
      <c r="F30" s="35">
        <v>1383371.6524100001</v>
      </c>
      <c r="G30" s="35">
        <v>1339926.41646</v>
      </c>
      <c r="H30" s="82">
        <f t="shared" si="6"/>
        <v>-3.1405324718280392E-2</v>
      </c>
      <c r="I30" s="82">
        <f t="shared" si="9"/>
        <v>0.14551526721504396</v>
      </c>
      <c r="J30" s="35">
        <v>18525952.681370001</v>
      </c>
      <c r="K30" s="35">
        <v>16921208.304299999</v>
      </c>
      <c r="L30" s="82">
        <f t="shared" si="7"/>
        <v>-8.6621422642613077E-2</v>
      </c>
      <c r="M30" s="82">
        <f t="shared" si="10"/>
        <v>0.12813591310470052</v>
      </c>
    </row>
    <row r="31" spans="1:13" ht="14.25" x14ac:dyDescent="0.2">
      <c r="A31" s="34" t="s">
        <v>478</v>
      </c>
      <c r="B31" s="35">
        <v>1728185.6380799999</v>
      </c>
      <c r="C31" s="35">
        <v>1515479.08803</v>
      </c>
      <c r="D31" s="82">
        <f t="shared" si="8"/>
        <v>-0.12308084580908518</v>
      </c>
      <c r="E31" s="82">
        <f t="shared" si="1"/>
        <v>0.16458019018395836</v>
      </c>
      <c r="F31" s="35">
        <v>1728185.6380799999</v>
      </c>
      <c r="G31" s="35">
        <v>1515479.08803</v>
      </c>
      <c r="H31" s="82">
        <f t="shared" si="6"/>
        <v>-0.12308084580908518</v>
      </c>
      <c r="I31" s="82">
        <f t="shared" si="9"/>
        <v>0.16458019018395836</v>
      </c>
      <c r="J31" s="35">
        <v>22412099.017019998</v>
      </c>
      <c r="K31" s="35">
        <v>20940648.468910001</v>
      </c>
      <c r="L31" s="82">
        <f t="shared" si="7"/>
        <v>-6.5654294450178896E-2</v>
      </c>
      <c r="M31" s="82">
        <f t="shared" si="10"/>
        <v>0.15857313876849252</v>
      </c>
    </row>
    <row r="32" spans="1:13" ht="14.25" x14ac:dyDescent="0.2">
      <c r="A32" s="34" t="s">
        <v>479</v>
      </c>
      <c r="B32" s="35">
        <v>43975.630740000001</v>
      </c>
      <c r="C32" s="35">
        <v>41426.211430000003</v>
      </c>
      <c r="D32" s="82">
        <f t="shared" si="8"/>
        <v>-5.7973456368894283E-2</v>
      </c>
      <c r="E32" s="82">
        <f t="shared" si="1"/>
        <v>4.4988636330264582E-3</v>
      </c>
      <c r="F32" s="35">
        <v>43975.630740000001</v>
      </c>
      <c r="G32" s="35">
        <v>41426.211430000003</v>
      </c>
      <c r="H32" s="82">
        <f t="shared" si="6"/>
        <v>-5.7973456368894283E-2</v>
      </c>
      <c r="I32" s="82">
        <f t="shared" si="9"/>
        <v>4.4988636330264582E-3</v>
      </c>
      <c r="J32" s="35">
        <v>1261370.2575099999</v>
      </c>
      <c r="K32" s="35">
        <v>1027313.73883</v>
      </c>
      <c r="L32" s="82">
        <f t="shared" si="7"/>
        <v>-0.18555734708858418</v>
      </c>
      <c r="M32" s="82">
        <f t="shared" si="10"/>
        <v>7.779337125501537E-3</v>
      </c>
    </row>
    <row r="33" spans="1:13" ht="14.25" x14ac:dyDescent="0.2">
      <c r="A33" s="34" t="s">
        <v>480</v>
      </c>
      <c r="B33" s="35">
        <v>732034.20849999995</v>
      </c>
      <c r="C33" s="35">
        <v>632636.22817999998</v>
      </c>
      <c r="D33" s="82">
        <f t="shared" si="8"/>
        <v>-0.13578324505308959</v>
      </c>
      <c r="E33" s="82">
        <f t="shared" si="1"/>
        <v>6.8703944233551417E-2</v>
      </c>
      <c r="F33" s="35">
        <v>732034.20849999995</v>
      </c>
      <c r="G33" s="35">
        <v>632636.22817999998</v>
      </c>
      <c r="H33" s="82">
        <f t="shared" si="6"/>
        <v>-0.13578324505308959</v>
      </c>
      <c r="I33" s="82">
        <f t="shared" si="9"/>
        <v>6.8703944233551417E-2</v>
      </c>
      <c r="J33" s="35">
        <v>11934334.54025</v>
      </c>
      <c r="K33" s="35">
        <v>10379748.46215</v>
      </c>
      <c r="L33" s="82">
        <f t="shared" si="7"/>
        <v>-0.1302616474221473</v>
      </c>
      <c r="M33" s="82">
        <f t="shared" si="10"/>
        <v>7.8600684010060817E-2</v>
      </c>
    </row>
    <row r="34" spans="1:13" ht="14.25" x14ac:dyDescent="0.2">
      <c r="A34" s="34" t="s">
        <v>481</v>
      </c>
      <c r="B34" s="35">
        <v>465746.14145</v>
      </c>
      <c r="C34" s="35">
        <v>377066.46915000002</v>
      </c>
      <c r="D34" s="82">
        <f t="shared" si="8"/>
        <v>-0.19040345030860584</v>
      </c>
      <c r="E34" s="82">
        <f t="shared" si="1"/>
        <v>4.094920985374375E-2</v>
      </c>
      <c r="F34" s="35">
        <v>465746.14145</v>
      </c>
      <c r="G34" s="35">
        <v>377066.46915000002</v>
      </c>
      <c r="H34" s="82">
        <f t="shared" si="6"/>
        <v>-0.19040345030860584</v>
      </c>
      <c r="I34" s="82">
        <f t="shared" si="9"/>
        <v>4.094920985374375E-2</v>
      </c>
      <c r="J34" s="35">
        <v>6029045.5892500002</v>
      </c>
      <c r="K34" s="35">
        <v>5438116.2250199998</v>
      </c>
      <c r="L34" s="82">
        <f t="shared" si="7"/>
        <v>-9.8013749520097893E-2</v>
      </c>
      <c r="M34" s="82">
        <f t="shared" si="10"/>
        <v>4.1180155431651419E-2</v>
      </c>
    </row>
    <row r="35" spans="1:13" ht="14.25" x14ac:dyDescent="0.2">
      <c r="A35" s="34" t="s">
        <v>482</v>
      </c>
      <c r="B35" s="35">
        <v>487407.43296000001</v>
      </c>
      <c r="C35" s="35">
        <v>425071.25494999997</v>
      </c>
      <c r="D35" s="82">
        <f t="shared" si="8"/>
        <v>-0.12789336763174841</v>
      </c>
      <c r="E35" s="82">
        <f t="shared" si="1"/>
        <v>4.6162503022291766E-2</v>
      </c>
      <c r="F35" s="35">
        <v>487407.43296000001</v>
      </c>
      <c r="G35" s="35">
        <v>425071.25494999997</v>
      </c>
      <c r="H35" s="82">
        <f t="shared" si="6"/>
        <v>-0.12789336763174841</v>
      </c>
      <c r="I35" s="82">
        <f t="shared" si="9"/>
        <v>4.6162503022291766E-2</v>
      </c>
      <c r="J35" s="35">
        <v>6998522.3507399997</v>
      </c>
      <c r="K35" s="35">
        <v>6169643.5996500002</v>
      </c>
      <c r="L35" s="82">
        <f t="shared" si="7"/>
        <v>-0.1184362511898468</v>
      </c>
      <c r="M35" s="82">
        <f t="shared" si="10"/>
        <v>4.6719649209142455E-2</v>
      </c>
    </row>
    <row r="36" spans="1:13" ht="14.25" x14ac:dyDescent="0.2">
      <c r="A36" s="34" t="s">
        <v>483</v>
      </c>
      <c r="B36" s="35">
        <v>851959.67770999996</v>
      </c>
      <c r="C36" s="35">
        <v>628178.38171999995</v>
      </c>
      <c r="D36" s="82">
        <f t="shared" si="8"/>
        <v>-0.26266653439691701</v>
      </c>
      <c r="E36" s="82">
        <f t="shared" si="1"/>
        <v>6.8219824575291133E-2</v>
      </c>
      <c r="F36" s="35">
        <v>851959.67770999996</v>
      </c>
      <c r="G36" s="35">
        <v>628178.38171999995</v>
      </c>
      <c r="H36" s="82">
        <f t="shared" si="6"/>
        <v>-0.26266653439691701</v>
      </c>
      <c r="I36" s="82">
        <f t="shared" si="9"/>
        <v>6.8219824575291133E-2</v>
      </c>
      <c r="J36" s="35">
        <v>12950170.00175</v>
      </c>
      <c r="K36" s="35">
        <v>9661172.22896</v>
      </c>
      <c r="L36" s="82">
        <f t="shared" si="7"/>
        <v>-0.25397332794438576</v>
      </c>
      <c r="M36" s="82">
        <f t="shared" si="10"/>
        <v>7.3159262799511765E-2</v>
      </c>
    </row>
    <row r="37" spans="1:13" ht="14.25" x14ac:dyDescent="0.2">
      <c r="A37" s="38" t="s">
        <v>484</v>
      </c>
      <c r="B37" s="35">
        <v>201065.27963</v>
      </c>
      <c r="C37" s="35">
        <v>186082.9198</v>
      </c>
      <c r="D37" s="82">
        <f t="shared" si="8"/>
        <v>-7.4514903107938402E-2</v>
      </c>
      <c r="E37" s="82">
        <f t="shared" si="1"/>
        <v>2.020850209848888E-2</v>
      </c>
      <c r="F37" s="35">
        <v>201065.27963</v>
      </c>
      <c r="G37" s="35">
        <v>186082.9198</v>
      </c>
      <c r="H37" s="82">
        <f t="shared" si="6"/>
        <v>-7.4514903107938402E-2</v>
      </c>
      <c r="I37" s="82">
        <f t="shared" si="9"/>
        <v>2.020850209848888E-2</v>
      </c>
      <c r="J37" s="35">
        <v>3113707.06158</v>
      </c>
      <c r="K37" s="35">
        <v>2741570.37579</v>
      </c>
      <c r="L37" s="82">
        <f t="shared" si="7"/>
        <v>-0.11951563792939635</v>
      </c>
      <c r="M37" s="82">
        <f t="shared" si="10"/>
        <v>2.0760551913622992E-2</v>
      </c>
    </row>
    <row r="38" spans="1:13" ht="14.25" x14ac:dyDescent="0.2">
      <c r="A38" s="34" t="s">
        <v>485</v>
      </c>
      <c r="B38" s="35">
        <v>286935.63050000003</v>
      </c>
      <c r="C38" s="35">
        <v>170756.59541000001</v>
      </c>
      <c r="D38" s="82">
        <f t="shared" si="8"/>
        <v>-0.40489581195459101</v>
      </c>
      <c r="E38" s="82">
        <f t="shared" si="1"/>
        <v>1.8544071752434971E-2</v>
      </c>
      <c r="F38" s="35">
        <v>286935.63050000003</v>
      </c>
      <c r="G38" s="35">
        <v>170756.59541000001</v>
      </c>
      <c r="H38" s="82">
        <f t="shared" si="6"/>
        <v>-0.40489581195459101</v>
      </c>
      <c r="I38" s="82">
        <f t="shared" si="9"/>
        <v>1.8544071752434971E-2</v>
      </c>
      <c r="J38" s="35">
        <v>3195125.8378300001</v>
      </c>
      <c r="K38" s="35">
        <v>2532076.9121099999</v>
      </c>
      <c r="L38" s="82">
        <f t="shared" si="7"/>
        <v>-0.20751887699368865</v>
      </c>
      <c r="M38" s="82">
        <f t="shared" si="10"/>
        <v>1.9174161877204506E-2</v>
      </c>
    </row>
    <row r="39" spans="1:13" ht="14.25" x14ac:dyDescent="0.2">
      <c r="A39" s="34" t="s">
        <v>486</v>
      </c>
      <c r="B39" s="35">
        <v>99405.476550000007</v>
      </c>
      <c r="C39" s="35">
        <v>118649.78803</v>
      </c>
      <c r="D39" s="82">
        <f t="shared" si="8"/>
        <v>0.19359407698548958</v>
      </c>
      <c r="E39" s="82">
        <f t="shared" si="1"/>
        <v>1.2885301310655357E-2</v>
      </c>
      <c r="F39" s="35">
        <v>99405.476550000007</v>
      </c>
      <c r="G39" s="35">
        <v>118649.78803</v>
      </c>
      <c r="H39" s="82">
        <f t="shared" si="6"/>
        <v>0.19359407698548958</v>
      </c>
      <c r="I39" s="82">
        <f t="shared" si="9"/>
        <v>1.2885301310655357E-2</v>
      </c>
      <c r="J39" s="35">
        <v>1641081.6861399999</v>
      </c>
      <c r="K39" s="35">
        <v>1673413.3097600001</v>
      </c>
      <c r="L39" s="82">
        <f t="shared" si="7"/>
        <v>1.9701410291188992E-2</v>
      </c>
      <c r="M39" s="82">
        <f t="shared" si="10"/>
        <v>1.2671928540302135E-2</v>
      </c>
    </row>
    <row r="40" spans="1:13" ht="14.25" x14ac:dyDescent="0.2">
      <c r="A40" s="34" t="s">
        <v>487</v>
      </c>
      <c r="B40" s="35">
        <v>274713.80115999997</v>
      </c>
      <c r="C40" s="35">
        <v>254527.79198000001</v>
      </c>
      <c r="D40" s="82">
        <f t="shared" si="8"/>
        <v>-7.348014222351773E-2</v>
      </c>
      <c r="E40" s="82">
        <f t="shared" si="1"/>
        <v>2.7641577334877845E-2</v>
      </c>
      <c r="F40" s="35">
        <v>274713.80115999997</v>
      </c>
      <c r="G40" s="35">
        <v>254527.79198000001</v>
      </c>
      <c r="H40" s="82">
        <f t="shared" si="6"/>
        <v>-7.348014222351773E-2</v>
      </c>
      <c r="I40" s="82">
        <f t="shared" si="9"/>
        <v>2.7641577334877845E-2</v>
      </c>
      <c r="J40" s="35">
        <v>4367711.9177999999</v>
      </c>
      <c r="K40" s="35">
        <v>3628687.5355799999</v>
      </c>
      <c r="L40" s="82">
        <f t="shared" si="7"/>
        <v>-0.16920172303677117</v>
      </c>
      <c r="M40" s="82">
        <f t="shared" si="10"/>
        <v>2.7478249920546885E-2</v>
      </c>
    </row>
    <row r="41" spans="1:13" ht="14.25" x14ac:dyDescent="0.2">
      <c r="A41" s="34" t="s">
        <v>488</v>
      </c>
      <c r="B41" s="35">
        <v>5774.0317800000003</v>
      </c>
      <c r="C41" s="35">
        <v>4812.4913900000001</v>
      </c>
      <c r="D41" s="82">
        <f t="shared" si="8"/>
        <v>-0.16652842011202096</v>
      </c>
      <c r="E41" s="82">
        <f t="shared" si="1"/>
        <v>5.2263390137204135E-4</v>
      </c>
      <c r="F41" s="35">
        <v>5774.0317800000003</v>
      </c>
      <c r="G41" s="35">
        <v>4812.4913900000001</v>
      </c>
      <c r="H41" s="82">
        <f t="shared" si="6"/>
        <v>-0.16652842011202096</v>
      </c>
      <c r="I41" s="82">
        <f t="shared" si="9"/>
        <v>5.2263390137204135E-4</v>
      </c>
      <c r="J41" s="35">
        <v>108732.63838</v>
      </c>
      <c r="K41" s="35">
        <v>100355.49533999999</v>
      </c>
      <c r="L41" s="82">
        <f t="shared" si="7"/>
        <v>-7.7043500137681575E-2</v>
      </c>
      <c r="M41" s="82">
        <f t="shared" si="10"/>
        <v>7.5994236340661708E-4</v>
      </c>
    </row>
    <row r="42" spans="1:13" ht="15.75" x14ac:dyDescent="0.25">
      <c r="A42" s="39" t="s">
        <v>98</v>
      </c>
      <c r="B42" s="31">
        <f>B43</f>
        <v>275911.10003999999</v>
      </c>
      <c r="C42" s="31">
        <f>C43</f>
        <v>235770.68095000001</v>
      </c>
      <c r="D42" s="83">
        <f t="shared" si="8"/>
        <v>-0.14548316136676143</v>
      </c>
      <c r="E42" s="83">
        <f t="shared" si="1"/>
        <v>2.5604565458566216E-2</v>
      </c>
      <c r="F42" s="31">
        <f>F43</f>
        <v>275911.10003999999</v>
      </c>
      <c r="G42" s="31">
        <f>G43</f>
        <v>235770.68095000001</v>
      </c>
      <c r="H42" s="83">
        <f t="shared" si="6"/>
        <v>-0.14548316136676143</v>
      </c>
      <c r="I42" s="83">
        <f t="shared" si="9"/>
        <v>2.5604565458566216E-2</v>
      </c>
      <c r="J42" s="31">
        <f>J43</f>
        <v>4516584.1296899999</v>
      </c>
      <c r="K42" s="31">
        <f>K43</f>
        <v>3860161.6355599998</v>
      </c>
      <c r="L42" s="83">
        <f t="shared" si="7"/>
        <v>-0.14533604938629896</v>
      </c>
      <c r="M42" s="83">
        <f t="shared" si="10"/>
        <v>2.9231088407470355E-2</v>
      </c>
    </row>
    <row r="43" spans="1:13" ht="14.25" x14ac:dyDescent="0.2">
      <c r="A43" s="34" t="s">
        <v>489</v>
      </c>
      <c r="B43" s="35">
        <v>275911.10003999999</v>
      </c>
      <c r="C43" s="35">
        <v>235770.68095000001</v>
      </c>
      <c r="D43" s="82">
        <f t="shared" si="8"/>
        <v>-0.14548316136676143</v>
      </c>
      <c r="E43" s="82">
        <f t="shared" si="1"/>
        <v>2.5604565458566216E-2</v>
      </c>
      <c r="F43" s="35">
        <v>275911.10003999999</v>
      </c>
      <c r="G43" s="35">
        <v>235770.68095000001</v>
      </c>
      <c r="H43" s="82">
        <f t="shared" si="6"/>
        <v>-0.14548316136676143</v>
      </c>
      <c r="I43" s="82">
        <f t="shared" si="9"/>
        <v>2.5604565458566216E-2</v>
      </c>
      <c r="J43" s="35">
        <v>4516584.1296899999</v>
      </c>
      <c r="K43" s="35">
        <v>3860161.6355599998</v>
      </c>
      <c r="L43" s="82">
        <f t="shared" si="7"/>
        <v>-0.14533604938629896</v>
      </c>
      <c r="M43" s="82">
        <f t="shared" si="10"/>
        <v>2.9231088407470355E-2</v>
      </c>
    </row>
    <row r="44" spans="1:13" ht="15.75" x14ac:dyDescent="0.25">
      <c r="A44" s="33" t="s">
        <v>99</v>
      </c>
      <c r="B44" s="37">
        <v>10756831.40315</v>
      </c>
      <c r="C44" s="37">
        <v>9208150.0594699997</v>
      </c>
      <c r="D44" s="81">
        <f t="shared" si="8"/>
        <v>-0.14397188964275187</v>
      </c>
      <c r="E44" s="81">
        <f t="shared" ref="E44" si="11">C44/$C$44</f>
        <v>1</v>
      </c>
      <c r="F44" s="40">
        <v>10756831.40315</v>
      </c>
      <c r="G44" s="40">
        <v>9208150.0594699997</v>
      </c>
      <c r="H44" s="84">
        <f t="shared" si="6"/>
        <v>-0.14397188964275187</v>
      </c>
      <c r="I44" s="84">
        <f t="shared" si="9"/>
        <v>1</v>
      </c>
      <c r="J44" s="40">
        <v>149891753.85058001</v>
      </c>
      <c r="K44" s="40">
        <v>132056719.26241</v>
      </c>
      <c r="L44" s="84">
        <f t="shared" si="7"/>
        <v>-0.11898609583252262</v>
      </c>
      <c r="M44" s="84">
        <f t="shared" si="10"/>
        <v>1</v>
      </c>
    </row>
    <row r="45" spans="1:13" ht="20.25" hidden="1" customHeight="1" x14ac:dyDescent="0.2"/>
    <row r="56" spans="3:3" x14ac:dyDescent="0.2">
      <c r="C56" s="41"/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258"/>
  <sheetViews>
    <sheetView showGridLines="0" zoomScale="84" zoomScaleNormal="84" workbookViewId="0">
      <pane xSplit="1" topLeftCell="B1" activePane="topRight" state="frozen"/>
      <selection pane="topRight" activeCell="B18" sqref="B18"/>
    </sheetView>
  </sheetViews>
  <sheetFormatPr defaultRowHeight="12.75" x14ac:dyDescent="0.2"/>
  <cols>
    <col min="1" max="1" width="10" style="53" bestFit="1" customWidth="1"/>
    <col min="2" max="5" width="11.7109375" bestFit="1" customWidth="1"/>
    <col min="6" max="7" width="13.28515625" customWidth="1"/>
    <col min="8" max="8" width="11.7109375" bestFit="1" customWidth="1"/>
    <col min="9" max="9" width="12.28515625" bestFit="1" customWidth="1"/>
    <col min="10" max="10" width="11.7109375" style="57" bestFit="1" customWidth="1"/>
    <col min="11" max="13" width="11.7109375" bestFit="1" customWidth="1"/>
    <col min="14" max="14" width="14.7109375" style="53" bestFit="1" customWidth="1"/>
    <col min="15" max="15" width="15.5703125" bestFit="1" customWidth="1"/>
    <col min="16" max="16" width="9.140625" customWidth="1"/>
    <col min="256" max="256" width="10" bestFit="1" customWidth="1"/>
    <col min="257" max="260" width="11.7109375" bestFit="1" customWidth="1"/>
    <col min="261" max="262" width="13.28515625" customWidth="1"/>
    <col min="263" max="263" width="11.7109375" bestFit="1" customWidth="1"/>
    <col min="264" max="264" width="12.28515625" bestFit="1" customWidth="1"/>
    <col min="265" max="268" width="11.7109375" bestFit="1" customWidth="1"/>
    <col min="269" max="269" width="14.7109375" bestFit="1" customWidth="1"/>
    <col min="270" max="270" width="24.28515625" customWidth="1"/>
    <col min="271" max="271" width="15.5703125" bestFit="1" customWidth="1"/>
    <col min="272" max="272" width="9.140625" customWidth="1"/>
    <col min="512" max="512" width="10" bestFit="1" customWidth="1"/>
    <col min="513" max="516" width="11.7109375" bestFit="1" customWidth="1"/>
    <col min="517" max="518" width="13.28515625" customWidth="1"/>
    <col min="519" max="519" width="11.7109375" bestFit="1" customWidth="1"/>
    <col min="520" max="520" width="12.28515625" bestFit="1" customWidth="1"/>
    <col min="521" max="524" width="11.7109375" bestFit="1" customWidth="1"/>
    <col min="525" max="525" width="14.7109375" bestFit="1" customWidth="1"/>
    <col min="526" max="526" width="24.28515625" customWidth="1"/>
    <col min="527" max="527" width="15.5703125" bestFit="1" customWidth="1"/>
    <col min="528" max="528" width="9.140625" customWidth="1"/>
    <col min="768" max="768" width="10" bestFit="1" customWidth="1"/>
    <col min="769" max="772" width="11.7109375" bestFit="1" customWidth="1"/>
    <col min="773" max="774" width="13.28515625" customWidth="1"/>
    <col min="775" max="775" width="11.7109375" bestFit="1" customWidth="1"/>
    <col min="776" max="776" width="12.28515625" bestFit="1" customWidth="1"/>
    <col min="777" max="780" width="11.7109375" bestFit="1" customWidth="1"/>
    <col min="781" max="781" width="14.7109375" bestFit="1" customWidth="1"/>
    <col min="782" max="782" width="24.28515625" customWidth="1"/>
    <col min="783" max="783" width="15.5703125" bestFit="1" customWidth="1"/>
    <col min="784" max="784" width="9.140625" customWidth="1"/>
    <col min="1024" max="1024" width="10" bestFit="1" customWidth="1"/>
    <col min="1025" max="1028" width="11.7109375" bestFit="1" customWidth="1"/>
    <col min="1029" max="1030" width="13.28515625" customWidth="1"/>
    <col min="1031" max="1031" width="11.7109375" bestFit="1" customWidth="1"/>
    <col min="1032" max="1032" width="12.28515625" bestFit="1" customWidth="1"/>
    <col min="1033" max="1036" width="11.7109375" bestFit="1" customWidth="1"/>
    <col min="1037" max="1037" width="14.7109375" bestFit="1" customWidth="1"/>
    <col min="1038" max="1038" width="24.28515625" customWidth="1"/>
    <col min="1039" max="1039" width="15.5703125" bestFit="1" customWidth="1"/>
    <col min="1040" max="1040" width="9.140625" customWidth="1"/>
    <col min="1280" max="1280" width="10" bestFit="1" customWidth="1"/>
    <col min="1281" max="1284" width="11.7109375" bestFit="1" customWidth="1"/>
    <col min="1285" max="1286" width="13.28515625" customWidth="1"/>
    <col min="1287" max="1287" width="11.7109375" bestFit="1" customWidth="1"/>
    <col min="1288" max="1288" width="12.28515625" bestFit="1" customWidth="1"/>
    <col min="1289" max="1292" width="11.7109375" bestFit="1" customWidth="1"/>
    <col min="1293" max="1293" width="14.7109375" bestFit="1" customWidth="1"/>
    <col min="1294" max="1294" width="24.28515625" customWidth="1"/>
    <col min="1295" max="1295" width="15.5703125" bestFit="1" customWidth="1"/>
    <col min="1296" max="1296" width="9.140625" customWidth="1"/>
    <col min="1536" max="1536" width="10" bestFit="1" customWidth="1"/>
    <col min="1537" max="1540" width="11.7109375" bestFit="1" customWidth="1"/>
    <col min="1541" max="1542" width="13.28515625" customWidth="1"/>
    <col min="1543" max="1543" width="11.7109375" bestFit="1" customWidth="1"/>
    <col min="1544" max="1544" width="12.28515625" bestFit="1" customWidth="1"/>
    <col min="1545" max="1548" width="11.7109375" bestFit="1" customWidth="1"/>
    <col min="1549" max="1549" width="14.7109375" bestFit="1" customWidth="1"/>
    <col min="1550" max="1550" width="24.28515625" customWidth="1"/>
    <col min="1551" max="1551" width="15.5703125" bestFit="1" customWidth="1"/>
    <col min="1552" max="1552" width="9.140625" customWidth="1"/>
    <col min="1792" max="1792" width="10" bestFit="1" customWidth="1"/>
    <col min="1793" max="1796" width="11.7109375" bestFit="1" customWidth="1"/>
    <col min="1797" max="1798" width="13.28515625" customWidth="1"/>
    <col min="1799" max="1799" width="11.7109375" bestFit="1" customWidth="1"/>
    <col min="1800" max="1800" width="12.28515625" bestFit="1" customWidth="1"/>
    <col min="1801" max="1804" width="11.7109375" bestFit="1" customWidth="1"/>
    <col min="1805" max="1805" width="14.7109375" bestFit="1" customWidth="1"/>
    <col min="1806" max="1806" width="24.28515625" customWidth="1"/>
    <col min="1807" max="1807" width="15.5703125" bestFit="1" customWidth="1"/>
    <col min="1808" max="1808" width="9.140625" customWidth="1"/>
    <col min="2048" max="2048" width="10" bestFit="1" customWidth="1"/>
    <col min="2049" max="2052" width="11.7109375" bestFit="1" customWidth="1"/>
    <col min="2053" max="2054" width="13.28515625" customWidth="1"/>
    <col min="2055" max="2055" width="11.7109375" bestFit="1" customWidth="1"/>
    <col min="2056" max="2056" width="12.28515625" bestFit="1" customWidth="1"/>
    <col min="2057" max="2060" width="11.7109375" bestFit="1" customWidth="1"/>
    <col min="2061" max="2061" width="14.7109375" bestFit="1" customWidth="1"/>
    <col min="2062" max="2062" width="24.28515625" customWidth="1"/>
    <col min="2063" max="2063" width="15.5703125" bestFit="1" customWidth="1"/>
    <col min="2064" max="2064" width="9.140625" customWidth="1"/>
    <col min="2304" max="2304" width="10" bestFit="1" customWidth="1"/>
    <col min="2305" max="2308" width="11.7109375" bestFit="1" customWidth="1"/>
    <col min="2309" max="2310" width="13.28515625" customWidth="1"/>
    <col min="2311" max="2311" width="11.7109375" bestFit="1" customWidth="1"/>
    <col min="2312" max="2312" width="12.28515625" bestFit="1" customWidth="1"/>
    <col min="2313" max="2316" width="11.7109375" bestFit="1" customWidth="1"/>
    <col min="2317" max="2317" width="14.7109375" bestFit="1" customWidth="1"/>
    <col min="2318" max="2318" width="24.28515625" customWidth="1"/>
    <col min="2319" max="2319" width="15.5703125" bestFit="1" customWidth="1"/>
    <col min="2320" max="2320" width="9.140625" customWidth="1"/>
    <col min="2560" max="2560" width="10" bestFit="1" customWidth="1"/>
    <col min="2561" max="2564" width="11.7109375" bestFit="1" customWidth="1"/>
    <col min="2565" max="2566" width="13.28515625" customWidth="1"/>
    <col min="2567" max="2567" width="11.7109375" bestFit="1" customWidth="1"/>
    <col min="2568" max="2568" width="12.28515625" bestFit="1" customWidth="1"/>
    <col min="2569" max="2572" width="11.7109375" bestFit="1" customWidth="1"/>
    <col min="2573" max="2573" width="14.7109375" bestFit="1" customWidth="1"/>
    <col min="2574" max="2574" width="24.28515625" customWidth="1"/>
    <col min="2575" max="2575" width="15.5703125" bestFit="1" customWidth="1"/>
    <col min="2576" max="2576" width="9.140625" customWidth="1"/>
    <col min="2816" max="2816" width="10" bestFit="1" customWidth="1"/>
    <col min="2817" max="2820" width="11.7109375" bestFit="1" customWidth="1"/>
    <col min="2821" max="2822" width="13.28515625" customWidth="1"/>
    <col min="2823" max="2823" width="11.7109375" bestFit="1" customWidth="1"/>
    <col min="2824" max="2824" width="12.28515625" bestFit="1" customWidth="1"/>
    <col min="2825" max="2828" width="11.7109375" bestFit="1" customWidth="1"/>
    <col min="2829" max="2829" width="14.7109375" bestFit="1" customWidth="1"/>
    <col min="2830" max="2830" width="24.28515625" customWidth="1"/>
    <col min="2831" max="2831" width="15.5703125" bestFit="1" customWidth="1"/>
    <col min="2832" max="2832" width="9.140625" customWidth="1"/>
    <col min="3072" max="3072" width="10" bestFit="1" customWidth="1"/>
    <col min="3073" max="3076" width="11.7109375" bestFit="1" customWidth="1"/>
    <col min="3077" max="3078" width="13.28515625" customWidth="1"/>
    <col min="3079" max="3079" width="11.7109375" bestFit="1" customWidth="1"/>
    <col min="3080" max="3080" width="12.28515625" bestFit="1" customWidth="1"/>
    <col min="3081" max="3084" width="11.7109375" bestFit="1" customWidth="1"/>
    <col min="3085" max="3085" width="14.7109375" bestFit="1" customWidth="1"/>
    <col min="3086" max="3086" width="24.28515625" customWidth="1"/>
    <col min="3087" max="3087" width="15.5703125" bestFit="1" customWidth="1"/>
    <col min="3088" max="3088" width="9.140625" customWidth="1"/>
    <col min="3328" max="3328" width="10" bestFit="1" customWidth="1"/>
    <col min="3329" max="3332" width="11.7109375" bestFit="1" customWidth="1"/>
    <col min="3333" max="3334" width="13.28515625" customWidth="1"/>
    <col min="3335" max="3335" width="11.7109375" bestFit="1" customWidth="1"/>
    <col min="3336" max="3336" width="12.28515625" bestFit="1" customWidth="1"/>
    <col min="3337" max="3340" width="11.7109375" bestFit="1" customWidth="1"/>
    <col min="3341" max="3341" width="14.7109375" bestFit="1" customWidth="1"/>
    <col min="3342" max="3342" width="24.28515625" customWidth="1"/>
    <col min="3343" max="3343" width="15.5703125" bestFit="1" customWidth="1"/>
    <col min="3344" max="3344" width="9.140625" customWidth="1"/>
    <col min="3584" max="3584" width="10" bestFit="1" customWidth="1"/>
    <col min="3585" max="3588" width="11.7109375" bestFit="1" customWidth="1"/>
    <col min="3589" max="3590" width="13.28515625" customWidth="1"/>
    <col min="3591" max="3591" width="11.7109375" bestFit="1" customWidth="1"/>
    <col min="3592" max="3592" width="12.28515625" bestFit="1" customWidth="1"/>
    <col min="3593" max="3596" width="11.7109375" bestFit="1" customWidth="1"/>
    <col min="3597" max="3597" width="14.7109375" bestFit="1" customWidth="1"/>
    <col min="3598" max="3598" width="24.28515625" customWidth="1"/>
    <col min="3599" max="3599" width="15.5703125" bestFit="1" customWidth="1"/>
    <col min="3600" max="3600" width="9.140625" customWidth="1"/>
    <col min="3840" max="3840" width="10" bestFit="1" customWidth="1"/>
    <col min="3841" max="3844" width="11.7109375" bestFit="1" customWidth="1"/>
    <col min="3845" max="3846" width="13.28515625" customWidth="1"/>
    <col min="3847" max="3847" width="11.7109375" bestFit="1" customWidth="1"/>
    <col min="3848" max="3848" width="12.28515625" bestFit="1" customWidth="1"/>
    <col min="3849" max="3852" width="11.7109375" bestFit="1" customWidth="1"/>
    <col min="3853" max="3853" width="14.7109375" bestFit="1" customWidth="1"/>
    <col min="3854" max="3854" width="24.28515625" customWidth="1"/>
    <col min="3855" max="3855" width="15.5703125" bestFit="1" customWidth="1"/>
    <col min="3856" max="3856" width="9.140625" customWidth="1"/>
    <col min="4096" max="4096" width="10" bestFit="1" customWidth="1"/>
    <col min="4097" max="4100" width="11.7109375" bestFit="1" customWidth="1"/>
    <col min="4101" max="4102" width="13.28515625" customWidth="1"/>
    <col min="4103" max="4103" width="11.7109375" bestFit="1" customWidth="1"/>
    <col min="4104" max="4104" width="12.28515625" bestFit="1" customWidth="1"/>
    <col min="4105" max="4108" width="11.7109375" bestFit="1" customWidth="1"/>
    <col min="4109" max="4109" width="14.7109375" bestFit="1" customWidth="1"/>
    <col min="4110" max="4110" width="24.28515625" customWidth="1"/>
    <col min="4111" max="4111" width="15.5703125" bestFit="1" customWidth="1"/>
    <col min="4112" max="4112" width="9.140625" customWidth="1"/>
    <col min="4352" max="4352" width="10" bestFit="1" customWidth="1"/>
    <col min="4353" max="4356" width="11.7109375" bestFit="1" customWidth="1"/>
    <col min="4357" max="4358" width="13.28515625" customWidth="1"/>
    <col min="4359" max="4359" width="11.7109375" bestFit="1" customWidth="1"/>
    <col min="4360" max="4360" width="12.28515625" bestFit="1" customWidth="1"/>
    <col min="4361" max="4364" width="11.7109375" bestFit="1" customWidth="1"/>
    <col min="4365" max="4365" width="14.7109375" bestFit="1" customWidth="1"/>
    <col min="4366" max="4366" width="24.28515625" customWidth="1"/>
    <col min="4367" max="4367" width="15.5703125" bestFit="1" customWidth="1"/>
    <col min="4368" max="4368" width="9.140625" customWidth="1"/>
    <col min="4608" max="4608" width="10" bestFit="1" customWidth="1"/>
    <col min="4609" max="4612" width="11.7109375" bestFit="1" customWidth="1"/>
    <col min="4613" max="4614" width="13.28515625" customWidth="1"/>
    <col min="4615" max="4615" width="11.7109375" bestFit="1" customWidth="1"/>
    <col min="4616" max="4616" width="12.28515625" bestFit="1" customWidth="1"/>
    <col min="4617" max="4620" width="11.7109375" bestFit="1" customWidth="1"/>
    <col min="4621" max="4621" width="14.7109375" bestFit="1" customWidth="1"/>
    <col min="4622" max="4622" width="24.28515625" customWidth="1"/>
    <col min="4623" max="4623" width="15.5703125" bestFit="1" customWidth="1"/>
    <col min="4624" max="4624" width="9.140625" customWidth="1"/>
    <col min="4864" max="4864" width="10" bestFit="1" customWidth="1"/>
    <col min="4865" max="4868" width="11.7109375" bestFit="1" customWidth="1"/>
    <col min="4869" max="4870" width="13.28515625" customWidth="1"/>
    <col min="4871" max="4871" width="11.7109375" bestFit="1" customWidth="1"/>
    <col min="4872" max="4872" width="12.28515625" bestFit="1" customWidth="1"/>
    <col min="4873" max="4876" width="11.7109375" bestFit="1" customWidth="1"/>
    <col min="4877" max="4877" width="14.7109375" bestFit="1" customWidth="1"/>
    <col min="4878" max="4878" width="24.28515625" customWidth="1"/>
    <col min="4879" max="4879" width="15.5703125" bestFit="1" customWidth="1"/>
    <col min="4880" max="4880" width="9.140625" customWidth="1"/>
    <col min="5120" max="5120" width="10" bestFit="1" customWidth="1"/>
    <col min="5121" max="5124" width="11.7109375" bestFit="1" customWidth="1"/>
    <col min="5125" max="5126" width="13.28515625" customWidth="1"/>
    <col min="5127" max="5127" width="11.7109375" bestFit="1" customWidth="1"/>
    <col min="5128" max="5128" width="12.28515625" bestFit="1" customWidth="1"/>
    <col min="5129" max="5132" width="11.7109375" bestFit="1" customWidth="1"/>
    <col min="5133" max="5133" width="14.7109375" bestFit="1" customWidth="1"/>
    <col min="5134" max="5134" width="24.28515625" customWidth="1"/>
    <col min="5135" max="5135" width="15.5703125" bestFit="1" customWidth="1"/>
    <col min="5136" max="5136" width="9.140625" customWidth="1"/>
    <col min="5376" max="5376" width="10" bestFit="1" customWidth="1"/>
    <col min="5377" max="5380" width="11.7109375" bestFit="1" customWidth="1"/>
    <col min="5381" max="5382" width="13.28515625" customWidth="1"/>
    <col min="5383" max="5383" width="11.7109375" bestFit="1" customWidth="1"/>
    <col min="5384" max="5384" width="12.28515625" bestFit="1" customWidth="1"/>
    <col min="5385" max="5388" width="11.7109375" bestFit="1" customWidth="1"/>
    <col min="5389" max="5389" width="14.7109375" bestFit="1" customWidth="1"/>
    <col min="5390" max="5390" width="24.28515625" customWidth="1"/>
    <col min="5391" max="5391" width="15.5703125" bestFit="1" customWidth="1"/>
    <col min="5392" max="5392" width="9.140625" customWidth="1"/>
    <col min="5632" max="5632" width="10" bestFit="1" customWidth="1"/>
    <col min="5633" max="5636" width="11.7109375" bestFit="1" customWidth="1"/>
    <col min="5637" max="5638" width="13.28515625" customWidth="1"/>
    <col min="5639" max="5639" width="11.7109375" bestFit="1" customWidth="1"/>
    <col min="5640" max="5640" width="12.28515625" bestFit="1" customWidth="1"/>
    <col min="5641" max="5644" width="11.7109375" bestFit="1" customWidth="1"/>
    <col min="5645" max="5645" width="14.7109375" bestFit="1" customWidth="1"/>
    <col min="5646" max="5646" width="24.28515625" customWidth="1"/>
    <col min="5647" max="5647" width="15.5703125" bestFit="1" customWidth="1"/>
    <col min="5648" max="5648" width="9.140625" customWidth="1"/>
    <col min="5888" max="5888" width="10" bestFit="1" customWidth="1"/>
    <col min="5889" max="5892" width="11.7109375" bestFit="1" customWidth="1"/>
    <col min="5893" max="5894" width="13.28515625" customWidth="1"/>
    <col min="5895" max="5895" width="11.7109375" bestFit="1" customWidth="1"/>
    <col min="5896" max="5896" width="12.28515625" bestFit="1" customWidth="1"/>
    <col min="5897" max="5900" width="11.7109375" bestFit="1" customWidth="1"/>
    <col min="5901" max="5901" width="14.7109375" bestFit="1" customWidth="1"/>
    <col min="5902" max="5902" width="24.28515625" customWidth="1"/>
    <col min="5903" max="5903" width="15.5703125" bestFit="1" customWidth="1"/>
    <col min="5904" max="5904" width="9.140625" customWidth="1"/>
    <col min="6144" max="6144" width="10" bestFit="1" customWidth="1"/>
    <col min="6145" max="6148" width="11.7109375" bestFit="1" customWidth="1"/>
    <col min="6149" max="6150" width="13.28515625" customWidth="1"/>
    <col min="6151" max="6151" width="11.7109375" bestFit="1" customWidth="1"/>
    <col min="6152" max="6152" width="12.28515625" bestFit="1" customWidth="1"/>
    <col min="6153" max="6156" width="11.7109375" bestFit="1" customWidth="1"/>
    <col min="6157" max="6157" width="14.7109375" bestFit="1" customWidth="1"/>
    <col min="6158" max="6158" width="24.28515625" customWidth="1"/>
    <col min="6159" max="6159" width="15.5703125" bestFit="1" customWidth="1"/>
    <col min="6160" max="6160" width="9.140625" customWidth="1"/>
    <col min="6400" max="6400" width="10" bestFit="1" customWidth="1"/>
    <col min="6401" max="6404" width="11.7109375" bestFit="1" customWidth="1"/>
    <col min="6405" max="6406" width="13.28515625" customWidth="1"/>
    <col min="6407" max="6407" width="11.7109375" bestFit="1" customWidth="1"/>
    <col min="6408" max="6408" width="12.28515625" bestFit="1" customWidth="1"/>
    <col min="6409" max="6412" width="11.7109375" bestFit="1" customWidth="1"/>
    <col min="6413" max="6413" width="14.7109375" bestFit="1" customWidth="1"/>
    <col min="6414" max="6414" width="24.28515625" customWidth="1"/>
    <col min="6415" max="6415" width="15.5703125" bestFit="1" customWidth="1"/>
    <col min="6416" max="6416" width="9.140625" customWidth="1"/>
    <col min="6656" max="6656" width="10" bestFit="1" customWidth="1"/>
    <col min="6657" max="6660" width="11.7109375" bestFit="1" customWidth="1"/>
    <col min="6661" max="6662" width="13.28515625" customWidth="1"/>
    <col min="6663" max="6663" width="11.7109375" bestFit="1" customWidth="1"/>
    <col min="6664" max="6664" width="12.28515625" bestFit="1" customWidth="1"/>
    <col min="6665" max="6668" width="11.7109375" bestFit="1" customWidth="1"/>
    <col min="6669" max="6669" width="14.7109375" bestFit="1" customWidth="1"/>
    <col min="6670" max="6670" width="24.28515625" customWidth="1"/>
    <col min="6671" max="6671" width="15.5703125" bestFit="1" customWidth="1"/>
    <col min="6672" max="6672" width="9.140625" customWidth="1"/>
    <col min="6912" max="6912" width="10" bestFit="1" customWidth="1"/>
    <col min="6913" max="6916" width="11.7109375" bestFit="1" customWidth="1"/>
    <col min="6917" max="6918" width="13.28515625" customWidth="1"/>
    <col min="6919" max="6919" width="11.7109375" bestFit="1" customWidth="1"/>
    <col min="6920" max="6920" width="12.28515625" bestFit="1" customWidth="1"/>
    <col min="6921" max="6924" width="11.7109375" bestFit="1" customWidth="1"/>
    <col min="6925" max="6925" width="14.7109375" bestFit="1" customWidth="1"/>
    <col min="6926" max="6926" width="24.28515625" customWidth="1"/>
    <col min="6927" max="6927" width="15.5703125" bestFit="1" customWidth="1"/>
    <col min="6928" max="6928" width="9.140625" customWidth="1"/>
    <col min="7168" max="7168" width="10" bestFit="1" customWidth="1"/>
    <col min="7169" max="7172" width="11.7109375" bestFit="1" customWidth="1"/>
    <col min="7173" max="7174" width="13.28515625" customWidth="1"/>
    <col min="7175" max="7175" width="11.7109375" bestFit="1" customWidth="1"/>
    <col min="7176" max="7176" width="12.28515625" bestFit="1" customWidth="1"/>
    <col min="7177" max="7180" width="11.7109375" bestFit="1" customWidth="1"/>
    <col min="7181" max="7181" width="14.7109375" bestFit="1" customWidth="1"/>
    <col min="7182" max="7182" width="24.28515625" customWidth="1"/>
    <col min="7183" max="7183" width="15.5703125" bestFit="1" customWidth="1"/>
    <col min="7184" max="7184" width="9.140625" customWidth="1"/>
    <col min="7424" max="7424" width="10" bestFit="1" customWidth="1"/>
    <col min="7425" max="7428" width="11.7109375" bestFit="1" customWidth="1"/>
    <col min="7429" max="7430" width="13.28515625" customWidth="1"/>
    <col min="7431" max="7431" width="11.7109375" bestFit="1" customWidth="1"/>
    <col min="7432" max="7432" width="12.28515625" bestFit="1" customWidth="1"/>
    <col min="7433" max="7436" width="11.7109375" bestFit="1" customWidth="1"/>
    <col min="7437" max="7437" width="14.7109375" bestFit="1" customWidth="1"/>
    <col min="7438" max="7438" width="24.28515625" customWidth="1"/>
    <col min="7439" max="7439" width="15.5703125" bestFit="1" customWidth="1"/>
    <col min="7440" max="7440" width="9.140625" customWidth="1"/>
    <col min="7680" max="7680" width="10" bestFit="1" customWidth="1"/>
    <col min="7681" max="7684" width="11.7109375" bestFit="1" customWidth="1"/>
    <col min="7685" max="7686" width="13.28515625" customWidth="1"/>
    <col min="7687" max="7687" width="11.7109375" bestFit="1" customWidth="1"/>
    <col min="7688" max="7688" width="12.28515625" bestFit="1" customWidth="1"/>
    <col min="7689" max="7692" width="11.7109375" bestFit="1" customWidth="1"/>
    <col min="7693" max="7693" width="14.7109375" bestFit="1" customWidth="1"/>
    <col min="7694" max="7694" width="24.28515625" customWidth="1"/>
    <col min="7695" max="7695" width="15.5703125" bestFit="1" customWidth="1"/>
    <col min="7696" max="7696" width="9.140625" customWidth="1"/>
    <col min="7936" max="7936" width="10" bestFit="1" customWidth="1"/>
    <col min="7937" max="7940" width="11.7109375" bestFit="1" customWidth="1"/>
    <col min="7941" max="7942" width="13.28515625" customWidth="1"/>
    <col min="7943" max="7943" width="11.7109375" bestFit="1" customWidth="1"/>
    <col min="7944" max="7944" width="12.28515625" bestFit="1" customWidth="1"/>
    <col min="7945" max="7948" width="11.7109375" bestFit="1" customWidth="1"/>
    <col min="7949" max="7949" width="14.7109375" bestFit="1" customWidth="1"/>
    <col min="7950" max="7950" width="24.28515625" customWidth="1"/>
    <col min="7951" max="7951" width="15.5703125" bestFit="1" customWidth="1"/>
    <col min="7952" max="7952" width="9.140625" customWidth="1"/>
    <col min="8192" max="8192" width="10" bestFit="1" customWidth="1"/>
    <col min="8193" max="8196" width="11.7109375" bestFit="1" customWidth="1"/>
    <col min="8197" max="8198" width="13.28515625" customWidth="1"/>
    <col min="8199" max="8199" width="11.7109375" bestFit="1" customWidth="1"/>
    <col min="8200" max="8200" width="12.28515625" bestFit="1" customWidth="1"/>
    <col min="8201" max="8204" width="11.7109375" bestFit="1" customWidth="1"/>
    <col min="8205" max="8205" width="14.7109375" bestFit="1" customWidth="1"/>
    <col min="8206" max="8206" width="24.28515625" customWidth="1"/>
    <col min="8207" max="8207" width="15.5703125" bestFit="1" customWidth="1"/>
    <col min="8208" max="8208" width="9.140625" customWidth="1"/>
    <col min="8448" max="8448" width="10" bestFit="1" customWidth="1"/>
    <col min="8449" max="8452" width="11.7109375" bestFit="1" customWidth="1"/>
    <col min="8453" max="8454" width="13.28515625" customWidth="1"/>
    <col min="8455" max="8455" width="11.7109375" bestFit="1" customWidth="1"/>
    <col min="8456" max="8456" width="12.28515625" bestFit="1" customWidth="1"/>
    <col min="8457" max="8460" width="11.7109375" bestFit="1" customWidth="1"/>
    <col min="8461" max="8461" width="14.7109375" bestFit="1" customWidth="1"/>
    <col min="8462" max="8462" width="24.28515625" customWidth="1"/>
    <col min="8463" max="8463" width="15.5703125" bestFit="1" customWidth="1"/>
    <col min="8464" max="8464" width="9.140625" customWidth="1"/>
    <col min="8704" max="8704" width="10" bestFit="1" customWidth="1"/>
    <col min="8705" max="8708" width="11.7109375" bestFit="1" customWidth="1"/>
    <col min="8709" max="8710" width="13.28515625" customWidth="1"/>
    <col min="8711" max="8711" width="11.7109375" bestFit="1" customWidth="1"/>
    <col min="8712" max="8712" width="12.28515625" bestFit="1" customWidth="1"/>
    <col min="8713" max="8716" width="11.7109375" bestFit="1" customWidth="1"/>
    <col min="8717" max="8717" width="14.7109375" bestFit="1" customWidth="1"/>
    <col min="8718" max="8718" width="24.28515625" customWidth="1"/>
    <col min="8719" max="8719" width="15.5703125" bestFit="1" customWidth="1"/>
    <col min="8720" max="8720" width="9.140625" customWidth="1"/>
    <col min="8960" max="8960" width="10" bestFit="1" customWidth="1"/>
    <col min="8961" max="8964" width="11.7109375" bestFit="1" customWidth="1"/>
    <col min="8965" max="8966" width="13.28515625" customWidth="1"/>
    <col min="8967" max="8967" width="11.7109375" bestFit="1" customWidth="1"/>
    <col min="8968" max="8968" width="12.28515625" bestFit="1" customWidth="1"/>
    <col min="8969" max="8972" width="11.7109375" bestFit="1" customWidth="1"/>
    <col min="8973" max="8973" width="14.7109375" bestFit="1" customWidth="1"/>
    <col min="8974" max="8974" width="24.28515625" customWidth="1"/>
    <col min="8975" max="8975" width="15.5703125" bestFit="1" customWidth="1"/>
    <col min="8976" max="8976" width="9.140625" customWidth="1"/>
    <col min="9216" max="9216" width="10" bestFit="1" customWidth="1"/>
    <col min="9217" max="9220" width="11.7109375" bestFit="1" customWidth="1"/>
    <col min="9221" max="9222" width="13.28515625" customWidth="1"/>
    <col min="9223" max="9223" width="11.7109375" bestFit="1" customWidth="1"/>
    <col min="9224" max="9224" width="12.28515625" bestFit="1" customWidth="1"/>
    <col min="9225" max="9228" width="11.7109375" bestFit="1" customWidth="1"/>
    <col min="9229" max="9229" width="14.7109375" bestFit="1" customWidth="1"/>
    <col min="9230" max="9230" width="24.28515625" customWidth="1"/>
    <col min="9231" max="9231" width="15.5703125" bestFit="1" customWidth="1"/>
    <col min="9232" max="9232" width="9.140625" customWidth="1"/>
    <col min="9472" max="9472" width="10" bestFit="1" customWidth="1"/>
    <col min="9473" max="9476" width="11.7109375" bestFit="1" customWidth="1"/>
    <col min="9477" max="9478" width="13.28515625" customWidth="1"/>
    <col min="9479" max="9479" width="11.7109375" bestFit="1" customWidth="1"/>
    <col min="9480" max="9480" width="12.28515625" bestFit="1" customWidth="1"/>
    <col min="9481" max="9484" width="11.7109375" bestFit="1" customWidth="1"/>
    <col min="9485" max="9485" width="14.7109375" bestFit="1" customWidth="1"/>
    <col min="9486" max="9486" width="24.28515625" customWidth="1"/>
    <col min="9487" max="9487" width="15.5703125" bestFit="1" customWidth="1"/>
    <col min="9488" max="9488" width="9.140625" customWidth="1"/>
    <col min="9728" max="9728" width="10" bestFit="1" customWidth="1"/>
    <col min="9729" max="9732" width="11.7109375" bestFit="1" customWidth="1"/>
    <col min="9733" max="9734" width="13.28515625" customWidth="1"/>
    <col min="9735" max="9735" width="11.7109375" bestFit="1" customWidth="1"/>
    <col min="9736" max="9736" width="12.28515625" bestFit="1" customWidth="1"/>
    <col min="9737" max="9740" width="11.7109375" bestFit="1" customWidth="1"/>
    <col min="9741" max="9741" width="14.7109375" bestFit="1" customWidth="1"/>
    <col min="9742" max="9742" width="24.28515625" customWidth="1"/>
    <col min="9743" max="9743" width="15.5703125" bestFit="1" customWidth="1"/>
    <col min="9744" max="9744" width="9.140625" customWidth="1"/>
    <col min="9984" max="9984" width="10" bestFit="1" customWidth="1"/>
    <col min="9985" max="9988" width="11.7109375" bestFit="1" customWidth="1"/>
    <col min="9989" max="9990" width="13.28515625" customWidth="1"/>
    <col min="9991" max="9991" width="11.7109375" bestFit="1" customWidth="1"/>
    <col min="9992" max="9992" width="12.28515625" bestFit="1" customWidth="1"/>
    <col min="9993" max="9996" width="11.7109375" bestFit="1" customWidth="1"/>
    <col min="9997" max="9997" width="14.7109375" bestFit="1" customWidth="1"/>
    <col min="9998" max="9998" width="24.28515625" customWidth="1"/>
    <col min="9999" max="9999" width="15.5703125" bestFit="1" customWidth="1"/>
    <col min="10000" max="10000" width="9.140625" customWidth="1"/>
    <col min="10240" max="10240" width="10" bestFit="1" customWidth="1"/>
    <col min="10241" max="10244" width="11.7109375" bestFit="1" customWidth="1"/>
    <col min="10245" max="10246" width="13.28515625" customWidth="1"/>
    <col min="10247" max="10247" width="11.7109375" bestFit="1" customWidth="1"/>
    <col min="10248" max="10248" width="12.28515625" bestFit="1" customWidth="1"/>
    <col min="10249" max="10252" width="11.7109375" bestFit="1" customWidth="1"/>
    <col min="10253" max="10253" width="14.7109375" bestFit="1" customWidth="1"/>
    <col min="10254" max="10254" width="24.28515625" customWidth="1"/>
    <col min="10255" max="10255" width="15.5703125" bestFit="1" customWidth="1"/>
    <col min="10256" max="10256" width="9.140625" customWidth="1"/>
    <col min="10496" max="10496" width="10" bestFit="1" customWidth="1"/>
    <col min="10497" max="10500" width="11.7109375" bestFit="1" customWidth="1"/>
    <col min="10501" max="10502" width="13.28515625" customWidth="1"/>
    <col min="10503" max="10503" width="11.7109375" bestFit="1" customWidth="1"/>
    <col min="10504" max="10504" width="12.28515625" bestFit="1" customWidth="1"/>
    <col min="10505" max="10508" width="11.7109375" bestFit="1" customWidth="1"/>
    <col min="10509" max="10509" width="14.7109375" bestFit="1" customWidth="1"/>
    <col min="10510" max="10510" width="24.28515625" customWidth="1"/>
    <col min="10511" max="10511" width="15.5703125" bestFit="1" customWidth="1"/>
    <col min="10512" max="10512" width="9.140625" customWidth="1"/>
    <col min="10752" max="10752" width="10" bestFit="1" customWidth="1"/>
    <col min="10753" max="10756" width="11.7109375" bestFit="1" customWidth="1"/>
    <col min="10757" max="10758" width="13.28515625" customWidth="1"/>
    <col min="10759" max="10759" width="11.7109375" bestFit="1" customWidth="1"/>
    <col min="10760" max="10760" width="12.28515625" bestFit="1" customWidth="1"/>
    <col min="10761" max="10764" width="11.7109375" bestFit="1" customWidth="1"/>
    <col min="10765" max="10765" width="14.7109375" bestFit="1" customWidth="1"/>
    <col min="10766" max="10766" width="24.28515625" customWidth="1"/>
    <col min="10767" max="10767" width="15.5703125" bestFit="1" customWidth="1"/>
    <col min="10768" max="10768" width="9.140625" customWidth="1"/>
    <col min="11008" max="11008" width="10" bestFit="1" customWidth="1"/>
    <col min="11009" max="11012" width="11.7109375" bestFit="1" customWidth="1"/>
    <col min="11013" max="11014" width="13.28515625" customWidth="1"/>
    <col min="11015" max="11015" width="11.7109375" bestFit="1" customWidth="1"/>
    <col min="11016" max="11016" width="12.28515625" bestFit="1" customWidth="1"/>
    <col min="11017" max="11020" width="11.7109375" bestFit="1" customWidth="1"/>
    <col min="11021" max="11021" width="14.7109375" bestFit="1" customWidth="1"/>
    <col min="11022" max="11022" width="24.28515625" customWidth="1"/>
    <col min="11023" max="11023" width="15.5703125" bestFit="1" customWidth="1"/>
    <col min="11024" max="11024" width="9.140625" customWidth="1"/>
    <col min="11264" max="11264" width="10" bestFit="1" customWidth="1"/>
    <col min="11265" max="11268" width="11.7109375" bestFit="1" customWidth="1"/>
    <col min="11269" max="11270" width="13.28515625" customWidth="1"/>
    <col min="11271" max="11271" width="11.7109375" bestFit="1" customWidth="1"/>
    <col min="11272" max="11272" width="12.28515625" bestFit="1" customWidth="1"/>
    <col min="11273" max="11276" width="11.7109375" bestFit="1" customWidth="1"/>
    <col min="11277" max="11277" width="14.7109375" bestFit="1" customWidth="1"/>
    <col min="11278" max="11278" width="24.28515625" customWidth="1"/>
    <col min="11279" max="11279" width="15.5703125" bestFit="1" customWidth="1"/>
    <col min="11280" max="11280" width="9.140625" customWidth="1"/>
    <col min="11520" max="11520" width="10" bestFit="1" customWidth="1"/>
    <col min="11521" max="11524" width="11.7109375" bestFit="1" customWidth="1"/>
    <col min="11525" max="11526" width="13.28515625" customWidth="1"/>
    <col min="11527" max="11527" width="11.7109375" bestFit="1" customWidth="1"/>
    <col min="11528" max="11528" width="12.28515625" bestFit="1" customWidth="1"/>
    <col min="11529" max="11532" width="11.7109375" bestFit="1" customWidth="1"/>
    <col min="11533" max="11533" width="14.7109375" bestFit="1" customWidth="1"/>
    <col min="11534" max="11534" width="24.28515625" customWidth="1"/>
    <col min="11535" max="11535" width="15.5703125" bestFit="1" customWidth="1"/>
    <col min="11536" max="11536" width="9.140625" customWidth="1"/>
    <col min="11776" max="11776" width="10" bestFit="1" customWidth="1"/>
    <col min="11777" max="11780" width="11.7109375" bestFit="1" customWidth="1"/>
    <col min="11781" max="11782" width="13.28515625" customWidth="1"/>
    <col min="11783" max="11783" width="11.7109375" bestFit="1" customWidth="1"/>
    <col min="11784" max="11784" width="12.28515625" bestFit="1" customWidth="1"/>
    <col min="11785" max="11788" width="11.7109375" bestFit="1" customWidth="1"/>
    <col min="11789" max="11789" width="14.7109375" bestFit="1" customWidth="1"/>
    <col min="11790" max="11790" width="24.28515625" customWidth="1"/>
    <col min="11791" max="11791" width="15.5703125" bestFit="1" customWidth="1"/>
    <col min="11792" max="11792" width="9.140625" customWidth="1"/>
    <col min="12032" max="12032" width="10" bestFit="1" customWidth="1"/>
    <col min="12033" max="12036" width="11.7109375" bestFit="1" customWidth="1"/>
    <col min="12037" max="12038" width="13.28515625" customWidth="1"/>
    <col min="12039" max="12039" width="11.7109375" bestFit="1" customWidth="1"/>
    <col min="12040" max="12040" width="12.28515625" bestFit="1" customWidth="1"/>
    <col min="12041" max="12044" width="11.7109375" bestFit="1" customWidth="1"/>
    <col min="12045" max="12045" width="14.7109375" bestFit="1" customWidth="1"/>
    <col min="12046" max="12046" width="24.28515625" customWidth="1"/>
    <col min="12047" max="12047" width="15.5703125" bestFit="1" customWidth="1"/>
    <col min="12048" max="12048" width="9.140625" customWidth="1"/>
    <col min="12288" max="12288" width="10" bestFit="1" customWidth="1"/>
    <col min="12289" max="12292" width="11.7109375" bestFit="1" customWidth="1"/>
    <col min="12293" max="12294" width="13.28515625" customWidth="1"/>
    <col min="12295" max="12295" width="11.7109375" bestFit="1" customWidth="1"/>
    <col min="12296" max="12296" width="12.28515625" bestFit="1" customWidth="1"/>
    <col min="12297" max="12300" width="11.7109375" bestFit="1" customWidth="1"/>
    <col min="12301" max="12301" width="14.7109375" bestFit="1" customWidth="1"/>
    <col min="12302" max="12302" width="24.28515625" customWidth="1"/>
    <col min="12303" max="12303" width="15.5703125" bestFit="1" customWidth="1"/>
    <col min="12304" max="12304" width="9.140625" customWidth="1"/>
    <col min="12544" max="12544" width="10" bestFit="1" customWidth="1"/>
    <col min="12545" max="12548" width="11.7109375" bestFit="1" customWidth="1"/>
    <col min="12549" max="12550" width="13.28515625" customWidth="1"/>
    <col min="12551" max="12551" width="11.7109375" bestFit="1" customWidth="1"/>
    <col min="12552" max="12552" width="12.28515625" bestFit="1" customWidth="1"/>
    <col min="12553" max="12556" width="11.7109375" bestFit="1" customWidth="1"/>
    <col min="12557" max="12557" width="14.7109375" bestFit="1" customWidth="1"/>
    <col min="12558" max="12558" width="24.28515625" customWidth="1"/>
    <col min="12559" max="12559" width="15.5703125" bestFit="1" customWidth="1"/>
    <col min="12560" max="12560" width="9.140625" customWidth="1"/>
    <col min="12800" max="12800" width="10" bestFit="1" customWidth="1"/>
    <col min="12801" max="12804" width="11.7109375" bestFit="1" customWidth="1"/>
    <col min="12805" max="12806" width="13.28515625" customWidth="1"/>
    <col min="12807" max="12807" width="11.7109375" bestFit="1" customWidth="1"/>
    <col min="12808" max="12808" width="12.28515625" bestFit="1" customWidth="1"/>
    <col min="12809" max="12812" width="11.7109375" bestFit="1" customWidth="1"/>
    <col min="12813" max="12813" width="14.7109375" bestFit="1" customWidth="1"/>
    <col min="12814" max="12814" width="24.28515625" customWidth="1"/>
    <col min="12815" max="12815" width="15.5703125" bestFit="1" customWidth="1"/>
    <col min="12816" max="12816" width="9.140625" customWidth="1"/>
    <col min="13056" max="13056" width="10" bestFit="1" customWidth="1"/>
    <col min="13057" max="13060" width="11.7109375" bestFit="1" customWidth="1"/>
    <col min="13061" max="13062" width="13.28515625" customWidth="1"/>
    <col min="13063" max="13063" width="11.7109375" bestFit="1" customWidth="1"/>
    <col min="13064" max="13064" width="12.28515625" bestFit="1" customWidth="1"/>
    <col min="13065" max="13068" width="11.7109375" bestFit="1" customWidth="1"/>
    <col min="13069" max="13069" width="14.7109375" bestFit="1" customWidth="1"/>
    <col min="13070" max="13070" width="24.28515625" customWidth="1"/>
    <col min="13071" max="13071" width="15.5703125" bestFit="1" customWidth="1"/>
    <col min="13072" max="13072" width="9.140625" customWidth="1"/>
    <col min="13312" max="13312" width="10" bestFit="1" customWidth="1"/>
    <col min="13313" max="13316" width="11.7109375" bestFit="1" customWidth="1"/>
    <col min="13317" max="13318" width="13.28515625" customWidth="1"/>
    <col min="13319" max="13319" width="11.7109375" bestFit="1" customWidth="1"/>
    <col min="13320" max="13320" width="12.28515625" bestFit="1" customWidth="1"/>
    <col min="13321" max="13324" width="11.7109375" bestFit="1" customWidth="1"/>
    <col min="13325" max="13325" width="14.7109375" bestFit="1" customWidth="1"/>
    <col min="13326" max="13326" width="24.28515625" customWidth="1"/>
    <col min="13327" max="13327" width="15.5703125" bestFit="1" customWidth="1"/>
    <col min="13328" max="13328" width="9.140625" customWidth="1"/>
    <col min="13568" max="13568" width="10" bestFit="1" customWidth="1"/>
    <col min="13569" max="13572" width="11.7109375" bestFit="1" customWidth="1"/>
    <col min="13573" max="13574" width="13.28515625" customWidth="1"/>
    <col min="13575" max="13575" width="11.7109375" bestFit="1" customWidth="1"/>
    <col min="13576" max="13576" width="12.28515625" bestFit="1" customWidth="1"/>
    <col min="13577" max="13580" width="11.7109375" bestFit="1" customWidth="1"/>
    <col min="13581" max="13581" width="14.7109375" bestFit="1" customWidth="1"/>
    <col min="13582" max="13582" width="24.28515625" customWidth="1"/>
    <col min="13583" max="13583" width="15.5703125" bestFit="1" customWidth="1"/>
    <col min="13584" max="13584" width="9.140625" customWidth="1"/>
    <col min="13824" max="13824" width="10" bestFit="1" customWidth="1"/>
    <col min="13825" max="13828" width="11.7109375" bestFit="1" customWidth="1"/>
    <col min="13829" max="13830" width="13.28515625" customWidth="1"/>
    <col min="13831" max="13831" width="11.7109375" bestFit="1" customWidth="1"/>
    <col min="13832" max="13832" width="12.28515625" bestFit="1" customWidth="1"/>
    <col min="13833" max="13836" width="11.7109375" bestFit="1" customWidth="1"/>
    <col min="13837" max="13837" width="14.7109375" bestFit="1" customWidth="1"/>
    <col min="13838" max="13838" width="24.28515625" customWidth="1"/>
    <col min="13839" max="13839" width="15.5703125" bestFit="1" customWidth="1"/>
    <col min="13840" max="13840" width="9.140625" customWidth="1"/>
    <col min="14080" max="14080" width="10" bestFit="1" customWidth="1"/>
    <col min="14081" max="14084" width="11.7109375" bestFit="1" customWidth="1"/>
    <col min="14085" max="14086" width="13.28515625" customWidth="1"/>
    <col min="14087" max="14087" width="11.7109375" bestFit="1" customWidth="1"/>
    <col min="14088" max="14088" width="12.28515625" bestFit="1" customWidth="1"/>
    <col min="14089" max="14092" width="11.7109375" bestFit="1" customWidth="1"/>
    <col min="14093" max="14093" width="14.7109375" bestFit="1" customWidth="1"/>
    <col min="14094" max="14094" width="24.28515625" customWidth="1"/>
    <col min="14095" max="14095" width="15.5703125" bestFit="1" customWidth="1"/>
    <col min="14096" max="14096" width="9.140625" customWidth="1"/>
    <col min="14336" max="14336" width="10" bestFit="1" customWidth="1"/>
    <col min="14337" max="14340" width="11.7109375" bestFit="1" customWidth="1"/>
    <col min="14341" max="14342" width="13.28515625" customWidth="1"/>
    <col min="14343" max="14343" width="11.7109375" bestFit="1" customWidth="1"/>
    <col min="14344" max="14344" width="12.28515625" bestFit="1" customWidth="1"/>
    <col min="14345" max="14348" width="11.7109375" bestFit="1" customWidth="1"/>
    <col min="14349" max="14349" width="14.7109375" bestFit="1" customWidth="1"/>
    <col min="14350" max="14350" width="24.28515625" customWidth="1"/>
    <col min="14351" max="14351" width="15.5703125" bestFit="1" customWidth="1"/>
    <col min="14352" max="14352" width="9.140625" customWidth="1"/>
    <col min="14592" max="14592" width="10" bestFit="1" customWidth="1"/>
    <col min="14593" max="14596" width="11.7109375" bestFit="1" customWidth="1"/>
    <col min="14597" max="14598" width="13.28515625" customWidth="1"/>
    <col min="14599" max="14599" width="11.7109375" bestFit="1" customWidth="1"/>
    <col min="14600" max="14600" width="12.28515625" bestFit="1" customWidth="1"/>
    <col min="14601" max="14604" width="11.7109375" bestFit="1" customWidth="1"/>
    <col min="14605" max="14605" width="14.7109375" bestFit="1" customWidth="1"/>
    <col min="14606" max="14606" width="24.28515625" customWidth="1"/>
    <col min="14607" max="14607" width="15.5703125" bestFit="1" customWidth="1"/>
    <col min="14608" max="14608" width="9.140625" customWidth="1"/>
    <col min="14848" max="14848" width="10" bestFit="1" customWidth="1"/>
    <col min="14849" max="14852" width="11.7109375" bestFit="1" customWidth="1"/>
    <col min="14853" max="14854" width="13.28515625" customWidth="1"/>
    <col min="14855" max="14855" width="11.7109375" bestFit="1" customWidth="1"/>
    <col min="14856" max="14856" width="12.28515625" bestFit="1" customWidth="1"/>
    <col min="14857" max="14860" width="11.7109375" bestFit="1" customWidth="1"/>
    <col min="14861" max="14861" width="14.7109375" bestFit="1" customWidth="1"/>
    <col min="14862" max="14862" width="24.28515625" customWidth="1"/>
    <col min="14863" max="14863" width="15.5703125" bestFit="1" customWidth="1"/>
    <col min="14864" max="14864" width="9.140625" customWidth="1"/>
    <col min="15104" max="15104" width="10" bestFit="1" customWidth="1"/>
    <col min="15105" max="15108" width="11.7109375" bestFit="1" customWidth="1"/>
    <col min="15109" max="15110" width="13.28515625" customWidth="1"/>
    <col min="15111" max="15111" width="11.7109375" bestFit="1" customWidth="1"/>
    <col min="15112" max="15112" width="12.28515625" bestFit="1" customWidth="1"/>
    <col min="15113" max="15116" width="11.7109375" bestFit="1" customWidth="1"/>
    <col min="15117" max="15117" width="14.7109375" bestFit="1" customWidth="1"/>
    <col min="15118" max="15118" width="24.28515625" customWidth="1"/>
    <col min="15119" max="15119" width="15.5703125" bestFit="1" customWidth="1"/>
    <col min="15120" max="15120" width="9.140625" customWidth="1"/>
    <col min="15360" max="15360" width="10" bestFit="1" customWidth="1"/>
    <col min="15361" max="15364" width="11.7109375" bestFit="1" customWidth="1"/>
    <col min="15365" max="15366" width="13.28515625" customWidth="1"/>
    <col min="15367" max="15367" width="11.7109375" bestFit="1" customWidth="1"/>
    <col min="15368" max="15368" width="12.28515625" bestFit="1" customWidth="1"/>
    <col min="15369" max="15372" width="11.7109375" bestFit="1" customWidth="1"/>
    <col min="15373" max="15373" width="14.7109375" bestFit="1" customWidth="1"/>
    <col min="15374" max="15374" width="24.28515625" customWidth="1"/>
    <col min="15375" max="15375" width="15.5703125" bestFit="1" customWidth="1"/>
    <col min="15376" max="15376" width="9.140625" customWidth="1"/>
    <col min="15616" max="15616" width="10" bestFit="1" customWidth="1"/>
    <col min="15617" max="15620" width="11.7109375" bestFit="1" customWidth="1"/>
    <col min="15621" max="15622" width="13.28515625" customWidth="1"/>
    <col min="15623" max="15623" width="11.7109375" bestFit="1" customWidth="1"/>
    <col min="15624" max="15624" width="12.28515625" bestFit="1" customWidth="1"/>
    <col min="15625" max="15628" width="11.7109375" bestFit="1" customWidth="1"/>
    <col min="15629" max="15629" width="14.7109375" bestFit="1" customWidth="1"/>
    <col min="15630" max="15630" width="24.28515625" customWidth="1"/>
    <col min="15631" max="15631" width="15.5703125" bestFit="1" customWidth="1"/>
    <col min="15632" max="15632" width="9.140625" customWidth="1"/>
    <col min="15872" max="15872" width="10" bestFit="1" customWidth="1"/>
    <col min="15873" max="15876" width="11.7109375" bestFit="1" customWidth="1"/>
    <col min="15877" max="15878" width="13.28515625" customWidth="1"/>
    <col min="15879" max="15879" width="11.7109375" bestFit="1" customWidth="1"/>
    <col min="15880" max="15880" width="12.28515625" bestFit="1" customWidth="1"/>
    <col min="15881" max="15884" width="11.7109375" bestFit="1" customWidth="1"/>
    <col min="15885" max="15885" width="14.7109375" bestFit="1" customWidth="1"/>
    <col min="15886" max="15886" width="24.28515625" customWidth="1"/>
    <col min="15887" max="15887" width="15.5703125" bestFit="1" customWidth="1"/>
    <col min="15888" max="15888" width="9.140625" customWidth="1"/>
    <col min="16128" max="16128" width="10" bestFit="1" customWidth="1"/>
    <col min="16129" max="16132" width="11.7109375" bestFit="1" customWidth="1"/>
    <col min="16133" max="16134" width="13.28515625" customWidth="1"/>
    <col min="16135" max="16135" width="11.7109375" bestFit="1" customWidth="1"/>
    <col min="16136" max="16136" width="12.28515625" bestFit="1" customWidth="1"/>
    <col min="16137" max="16140" width="11.7109375" bestFit="1" customWidth="1"/>
    <col min="16141" max="16141" width="14.7109375" bestFit="1" customWidth="1"/>
    <col min="16142" max="16142" width="24.28515625" customWidth="1"/>
    <col min="16143" max="16143" width="15.5703125" bestFit="1" customWidth="1"/>
    <col min="16144" max="16144" width="9.140625" customWidth="1"/>
  </cols>
  <sheetData>
    <row r="1" spans="1:16" x14ac:dyDescent="0.2">
      <c r="A1" s="52" t="s">
        <v>129</v>
      </c>
      <c r="B1" s="162" t="s">
        <v>168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6" s="56" customFormat="1" ht="15.75" x14ac:dyDescent="0.25">
      <c r="A2" s="54" t="s">
        <v>129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ht="13.5" thickBot="1" x14ac:dyDescent="0.25">
      <c r="C3" t="s">
        <v>129</v>
      </c>
      <c r="D3" t="s">
        <v>129</v>
      </c>
      <c r="E3" t="s">
        <v>129</v>
      </c>
      <c r="F3" t="s">
        <v>129</v>
      </c>
      <c r="G3" t="s">
        <v>129</v>
      </c>
      <c r="H3" t="s">
        <v>129</v>
      </c>
    </row>
    <row r="4" spans="1:16" s="62" customFormat="1" ht="21" customHeight="1" thickTop="1" thickBot="1" x14ac:dyDescent="0.3">
      <c r="A4" s="58"/>
      <c r="B4" s="59" t="s">
        <v>115</v>
      </c>
      <c r="C4" s="59" t="s">
        <v>116</v>
      </c>
      <c r="D4" s="60" t="s">
        <v>117</v>
      </c>
      <c r="E4" s="59" t="s">
        <v>118</v>
      </c>
      <c r="F4" s="59" t="s">
        <v>119</v>
      </c>
      <c r="G4" s="60" t="s">
        <v>120</v>
      </c>
      <c r="H4" s="60" t="s">
        <v>121</v>
      </c>
      <c r="I4" s="59" t="s">
        <v>130</v>
      </c>
      <c r="J4" s="61" t="s">
        <v>122</v>
      </c>
      <c r="K4" s="60" t="s">
        <v>123</v>
      </c>
      <c r="L4" s="60" t="s">
        <v>124</v>
      </c>
      <c r="M4" s="60" t="s">
        <v>88</v>
      </c>
      <c r="N4" s="59" t="s">
        <v>0</v>
      </c>
    </row>
    <row r="5" spans="1:16" ht="21" customHeight="1" thickTop="1" thickBot="1" x14ac:dyDescent="0.3">
      <c r="A5" s="63" t="s">
        <v>110</v>
      </c>
      <c r="B5" s="64">
        <v>3037441.2807100001</v>
      </c>
      <c r="C5" s="64">
        <v>3167064.5057899999</v>
      </c>
      <c r="D5" s="64">
        <v>3578324.60971</v>
      </c>
      <c r="E5" s="64">
        <v>3381331.9448000002</v>
      </c>
      <c r="F5" s="64">
        <v>3679465.0461900001</v>
      </c>
      <c r="G5" s="64">
        <v>3243199.1553699998</v>
      </c>
      <c r="H5" s="64">
        <v>3398424.5333199999</v>
      </c>
      <c r="I5" s="64">
        <v>2986121.07785</v>
      </c>
      <c r="J5" s="64">
        <v>3414047.8428500001</v>
      </c>
      <c r="K5" s="64">
        <v>3374301.9456600002</v>
      </c>
      <c r="L5" s="64">
        <v>3732556.9391899998</v>
      </c>
      <c r="M5" s="64">
        <v>3569858.03577</v>
      </c>
      <c r="N5" s="65">
        <v>40562136.917209998</v>
      </c>
      <c r="O5" s="66"/>
    </row>
    <row r="6" spans="1:16" ht="21" customHeight="1" thickTop="1" thickBot="1" x14ac:dyDescent="0.3">
      <c r="A6" s="63" t="s">
        <v>114</v>
      </c>
      <c r="B6" s="64">
        <v>1614891.6486899999</v>
      </c>
      <c r="C6" s="64">
        <v>1892631.7380599999</v>
      </c>
      <c r="D6" s="64">
        <v>2048430.3211600001</v>
      </c>
      <c r="E6" s="64">
        <v>1930877.5145099999</v>
      </c>
      <c r="F6" s="64">
        <v>2000336.33079</v>
      </c>
      <c r="G6" s="64">
        <v>1946300.11023</v>
      </c>
      <c r="H6" s="64">
        <v>2075017.3419600001</v>
      </c>
      <c r="I6" s="64">
        <v>1357711.0630699999</v>
      </c>
      <c r="J6" s="64">
        <v>2071867.35396</v>
      </c>
      <c r="K6" s="64">
        <v>1850592.9943299999</v>
      </c>
      <c r="L6" s="64">
        <v>2207742.99517</v>
      </c>
      <c r="M6" s="64">
        <v>1876934.6731799999</v>
      </c>
      <c r="N6" s="65">
        <v>22873334.085110001</v>
      </c>
    </row>
    <row r="7" spans="1:16" ht="21" customHeight="1" thickTop="1" thickBot="1" x14ac:dyDescent="0.3">
      <c r="A7" s="63" t="s">
        <v>111</v>
      </c>
      <c r="B7" s="64">
        <v>1590202.03978</v>
      </c>
      <c r="C7" s="64">
        <v>1587619.3046800001</v>
      </c>
      <c r="D7" s="64">
        <v>1732681.2127799999</v>
      </c>
      <c r="E7" s="64">
        <v>1539306.2166899999</v>
      </c>
      <c r="F7" s="64">
        <v>1643191.2132600001</v>
      </c>
      <c r="G7" s="64">
        <v>1675513.3147199999</v>
      </c>
      <c r="H7" s="64">
        <v>1827159.35014</v>
      </c>
      <c r="I7" s="64">
        <v>1624858.28844</v>
      </c>
      <c r="J7" s="64">
        <v>1737230.4281200001</v>
      </c>
      <c r="K7" s="64">
        <v>1550785.21774</v>
      </c>
      <c r="L7" s="64">
        <v>1921366.2419400001</v>
      </c>
      <c r="M7" s="64">
        <v>1684848.2966799999</v>
      </c>
      <c r="N7" s="65">
        <v>20114761.12497</v>
      </c>
    </row>
    <row r="8" spans="1:16" ht="21" customHeight="1" thickTop="1" thickBot="1" x14ac:dyDescent="0.3">
      <c r="A8" s="63" t="s">
        <v>102</v>
      </c>
      <c r="B8" s="64">
        <v>1037464.85533</v>
      </c>
      <c r="C8" s="64">
        <v>1099181.80647</v>
      </c>
      <c r="D8" s="64">
        <v>1073191.88632</v>
      </c>
      <c r="E8" s="64">
        <v>969497.39232999994</v>
      </c>
      <c r="F8" s="64">
        <v>1065037.33243</v>
      </c>
      <c r="G8" s="64">
        <v>921475.79793</v>
      </c>
      <c r="H8" s="64">
        <v>975373.93472000002</v>
      </c>
      <c r="I8" s="64">
        <v>939480.29873000004</v>
      </c>
      <c r="J8" s="64">
        <v>937358.47192000004</v>
      </c>
      <c r="K8" s="64">
        <v>966681.00123000005</v>
      </c>
      <c r="L8" s="64">
        <v>1211003.5242099999</v>
      </c>
      <c r="M8" s="64">
        <v>1305791.20539</v>
      </c>
      <c r="N8" s="65">
        <v>12501537.50701</v>
      </c>
    </row>
    <row r="9" spans="1:16" ht="21" customHeight="1" thickTop="1" thickBot="1" x14ac:dyDescent="0.3">
      <c r="A9" s="63" t="s">
        <v>107</v>
      </c>
      <c r="B9" s="64">
        <v>936935.34005999996</v>
      </c>
      <c r="C9" s="64">
        <v>982885.55535000004</v>
      </c>
      <c r="D9" s="64">
        <v>1024140.65425</v>
      </c>
      <c r="E9" s="64">
        <v>971627.06174000003</v>
      </c>
      <c r="F9" s="64">
        <v>1027126.95019</v>
      </c>
      <c r="G9" s="64">
        <v>975704.05287000001</v>
      </c>
      <c r="H9" s="64">
        <v>1061050.92117</v>
      </c>
      <c r="I9" s="64">
        <v>890023.65049999999</v>
      </c>
      <c r="J9" s="64">
        <v>1060482.12892</v>
      </c>
      <c r="K9" s="64">
        <v>997650.67509000003</v>
      </c>
      <c r="L9" s="64">
        <v>1135015.8145099999</v>
      </c>
      <c r="M9" s="64">
        <v>1096735.2759799999</v>
      </c>
      <c r="N9" s="65">
        <v>12159378.080630001</v>
      </c>
    </row>
    <row r="10" spans="1:16" ht="21" customHeight="1" thickTop="1" thickBot="1" x14ac:dyDescent="0.3">
      <c r="A10" s="63" t="s">
        <v>113</v>
      </c>
      <c r="B10" s="64">
        <v>854860.74890999997</v>
      </c>
      <c r="C10" s="64">
        <v>871779.69597999996</v>
      </c>
      <c r="D10" s="64">
        <v>966475.45943000005</v>
      </c>
      <c r="E10" s="64">
        <v>971796.47387999995</v>
      </c>
      <c r="F10" s="64">
        <v>1057266.70603</v>
      </c>
      <c r="G10" s="64">
        <v>1006883.78765</v>
      </c>
      <c r="H10" s="64">
        <v>1049877.9765000001</v>
      </c>
      <c r="I10" s="64">
        <v>869049.91015000001</v>
      </c>
      <c r="J10" s="64">
        <v>1050098.91252</v>
      </c>
      <c r="K10" s="64">
        <v>992197.94449999998</v>
      </c>
      <c r="L10" s="64">
        <v>1093401.4360799999</v>
      </c>
      <c r="M10" s="64">
        <v>1125173.5208099999</v>
      </c>
      <c r="N10" s="65">
        <v>11908862.57244</v>
      </c>
    </row>
    <row r="11" spans="1:16" ht="21" customHeight="1" thickTop="1" thickBot="1" x14ac:dyDescent="0.3">
      <c r="A11" s="63" t="s">
        <v>108</v>
      </c>
      <c r="B11" s="64">
        <v>726329.57348999998</v>
      </c>
      <c r="C11" s="64">
        <v>673662.06521999999</v>
      </c>
      <c r="D11" s="64">
        <v>763307.38367000001</v>
      </c>
      <c r="E11" s="64">
        <v>789154.42241</v>
      </c>
      <c r="F11" s="64">
        <v>811514.16348999995</v>
      </c>
      <c r="G11" s="64">
        <v>730551.12065000006</v>
      </c>
      <c r="H11" s="64">
        <v>816322.53101999999</v>
      </c>
      <c r="I11" s="64">
        <v>673000.71687999996</v>
      </c>
      <c r="J11" s="64">
        <v>819871.38791000005</v>
      </c>
      <c r="K11" s="64">
        <v>810222.58242999995</v>
      </c>
      <c r="L11" s="64">
        <v>914897.64933000004</v>
      </c>
      <c r="M11" s="64">
        <v>827938.98655000003</v>
      </c>
      <c r="N11" s="65">
        <v>9356772.5830499995</v>
      </c>
    </row>
    <row r="12" spans="1:16" ht="21" customHeight="1" thickTop="1" thickBot="1" x14ac:dyDescent="0.3">
      <c r="A12" s="63" t="s">
        <v>109</v>
      </c>
      <c r="B12" s="64">
        <v>487817.48215</v>
      </c>
      <c r="C12" s="64">
        <v>581640.68790999998</v>
      </c>
      <c r="D12" s="64">
        <v>510462.81118999998</v>
      </c>
      <c r="E12" s="64">
        <v>470104.15041</v>
      </c>
      <c r="F12" s="64">
        <v>548439.86485999997</v>
      </c>
      <c r="G12" s="64">
        <v>554645.19987999997</v>
      </c>
      <c r="H12" s="64">
        <v>601282.23115000001</v>
      </c>
      <c r="I12" s="64">
        <v>512122.24625999999</v>
      </c>
      <c r="J12" s="64">
        <v>565390.50346000004</v>
      </c>
      <c r="K12" s="64">
        <v>496633.55703999999</v>
      </c>
      <c r="L12" s="64">
        <v>618592.87407000002</v>
      </c>
      <c r="M12" s="64">
        <v>625537.66514000006</v>
      </c>
      <c r="N12" s="65">
        <v>6572669.2735200003</v>
      </c>
    </row>
    <row r="13" spans="1:16" ht="21" customHeight="1" thickTop="1" thickBot="1" x14ac:dyDescent="0.3">
      <c r="A13" s="63" t="s">
        <v>104</v>
      </c>
      <c r="B13" s="64">
        <v>217441.38248</v>
      </c>
      <c r="C13" s="64">
        <v>235315.28886</v>
      </c>
      <c r="D13" s="64">
        <v>255931.02346</v>
      </c>
      <c r="E13" s="64">
        <v>267252.53558000003</v>
      </c>
      <c r="F13" s="64">
        <v>301392.70835999999</v>
      </c>
      <c r="G13" s="64">
        <v>253675.96520000001</v>
      </c>
      <c r="H13" s="64">
        <v>285463.45029000001</v>
      </c>
      <c r="I13" s="64">
        <v>218069.56479999999</v>
      </c>
      <c r="J13" s="64">
        <v>259445.27291999999</v>
      </c>
      <c r="K13" s="64">
        <v>233094.39186999999</v>
      </c>
      <c r="L13" s="64">
        <v>288473.86508000002</v>
      </c>
      <c r="M13" s="64">
        <v>281486.26906999998</v>
      </c>
      <c r="N13" s="65">
        <v>3097041.7179700001</v>
      </c>
    </row>
    <row r="14" spans="1:16" s="1" customFormat="1" ht="21" customHeight="1" thickTop="1" thickBot="1" x14ac:dyDescent="0.3">
      <c r="A14" s="63" t="s">
        <v>105</v>
      </c>
      <c r="B14" s="64">
        <v>166796.75328</v>
      </c>
      <c r="C14" s="64">
        <v>167676.77153</v>
      </c>
      <c r="D14" s="64">
        <v>168054.44417</v>
      </c>
      <c r="E14" s="64">
        <v>161293.09385999999</v>
      </c>
      <c r="F14" s="64">
        <v>171469.79277999999</v>
      </c>
      <c r="G14" s="64">
        <v>170943.81698</v>
      </c>
      <c r="H14" s="64">
        <v>188495.87677999999</v>
      </c>
      <c r="I14" s="64">
        <v>159642.26500000001</v>
      </c>
      <c r="J14" s="64">
        <v>195698.44012000001</v>
      </c>
      <c r="K14" s="64">
        <v>177404.73001</v>
      </c>
      <c r="L14" s="64">
        <v>223706.30502</v>
      </c>
      <c r="M14" s="64">
        <v>195004.36825999999</v>
      </c>
      <c r="N14" s="65">
        <v>2146186.6577900001</v>
      </c>
      <c r="O14"/>
      <c r="P14"/>
    </row>
    <row r="15" spans="1:16" ht="21" customHeight="1" thickTop="1" thickBot="1" x14ac:dyDescent="0.3">
      <c r="A15" s="63" t="s">
        <v>103</v>
      </c>
      <c r="B15" s="64">
        <v>106868.7555</v>
      </c>
      <c r="C15" s="64">
        <v>107521.77785</v>
      </c>
      <c r="D15" s="64">
        <v>123587.13740000001</v>
      </c>
      <c r="E15" s="64">
        <v>128204.94882000001</v>
      </c>
      <c r="F15" s="64">
        <v>151259.43510999999</v>
      </c>
      <c r="G15" s="64">
        <v>130711.50685000001</v>
      </c>
      <c r="H15" s="64">
        <v>111749.94052</v>
      </c>
      <c r="I15" s="64">
        <v>112550.58314</v>
      </c>
      <c r="J15" s="64">
        <v>114577.23645</v>
      </c>
      <c r="K15" s="64">
        <v>134835.56086</v>
      </c>
      <c r="L15" s="64">
        <v>151016.72902</v>
      </c>
      <c r="M15" s="64">
        <v>161430.28414999999</v>
      </c>
      <c r="N15" s="65">
        <v>1534313.89567</v>
      </c>
    </row>
    <row r="16" spans="1:16" ht="21" customHeight="1" thickTop="1" thickBot="1" x14ac:dyDescent="0.3">
      <c r="A16" s="63" t="s">
        <v>112</v>
      </c>
      <c r="B16" s="64">
        <v>124804.47728000001</v>
      </c>
      <c r="C16" s="64">
        <v>97535.251990000004</v>
      </c>
      <c r="D16" s="64">
        <v>110154.65819</v>
      </c>
      <c r="E16" s="64">
        <v>119100.37407999999</v>
      </c>
      <c r="F16" s="64">
        <v>93698.212159999995</v>
      </c>
      <c r="G16" s="64">
        <v>74819.985690000001</v>
      </c>
      <c r="H16" s="64">
        <v>90310.106570000004</v>
      </c>
      <c r="I16" s="64">
        <v>79693.875289999996</v>
      </c>
      <c r="J16" s="64">
        <v>174663.62672</v>
      </c>
      <c r="K16" s="64">
        <v>138551.44761999999</v>
      </c>
      <c r="L16" s="64">
        <v>152556.32751</v>
      </c>
      <c r="M16" s="64">
        <v>134237.11374</v>
      </c>
      <c r="N16" s="65">
        <v>1390125.4568400001</v>
      </c>
    </row>
    <row r="17" spans="1:23" ht="21" customHeight="1" thickTop="1" thickBot="1" x14ac:dyDescent="0.3">
      <c r="A17" s="63" t="s">
        <v>106</v>
      </c>
      <c r="B17" s="64">
        <v>62653.636870000002</v>
      </c>
      <c r="C17" s="64">
        <v>125442.73789</v>
      </c>
      <c r="D17" s="64">
        <v>118297.92258</v>
      </c>
      <c r="E17" s="64">
        <v>91048.455600000001</v>
      </c>
      <c r="F17" s="64">
        <v>120881.50646999999</v>
      </c>
      <c r="G17" s="64">
        <v>76328.739230000007</v>
      </c>
      <c r="H17" s="64">
        <v>70412.041670000006</v>
      </c>
      <c r="I17" s="64">
        <v>95756.802849999993</v>
      </c>
      <c r="J17" s="64">
        <v>80243.360000000001</v>
      </c>
      <c r="K17" s="64">
        <v>88115.320900000006</v>
      </c>
      <c r="L17" s="64">
        <v>99264.621350000001</v>
      </c>
      <c r="M17" s="64">
        <v>109253.86899</v>
      </c>
      <c r="N17" s="65">
        <v>1137699.0144</v>
      </c>
    </row>
    <row r="18" spans="1:23" s="53" customFormat="1" ht="21" customHeight="1" thickTop="1" thickBot="1" x14ac:dyDescent="0.3">
      <c r="A18" s="63" t="s">
        <v>0</v>
      </c>
      <c r="B18" s="65">
        <f>SUM(B5:B17)</f>
        <v>10964507.97453</v>
      </c>
      <c r="C18" s="65">
        <f t="shared" ref="C18:N18" si="0">SUM(C5:C17)</f>
        <v>11589957.187580001</v>
      </c>
      <c r="D18" s="65">
        <f t="shared" si="0"/>
        <v>12473039.52431</v>
      </c>
      <c r="E18" s="65">
        <f t="shared" si="0"/>
        <v>11790594.584710004</v>
      </c>
      <c r="F18" s="65">
        <f t="shared" si="0"/>
        <v>12671079.262120001</v>
      </c>
      <c r="G18" s="65">
        <f t="shared" si="0"/>
        <v>11760752.553250002</v>
      </c>
      <c r="H18" s="65">
        <f t="shared" si="0"/>
        <v>12550940.23581</v>
      </c>
      <c r="I18" s="65">
        <f t="shared" si="0"/>
        <v>10518080.342960004</v>
      </c>
      <c r="J18" s="65">
        <f t="shared" si="0"/>
        <v>12480974.965869999</v>
      </c>
      <c r="K18" s="65">
        <f t="shared" si="0"/>
        <v>11811067.369279999</v>
      </c>
      <c r="L18" s="65">
        <f t="shared" si="0"/>
        <v>13749595.322479997</v>
      </c>
      <c r="M18" s="65">
        <f t="shared" si="0"/>
        <v>12994229.56371</v>
      </c>
      <c r="N18" s="65">
        <f t="shared" si="0"/>
        <v>145354818.88661003</v>
      </c>
      <c r="O18"/>
      <c r="P18"/>
    </row>
    <row r="19" spans="1:23" s="70" customFormat="1" ht="17.25" thickTop="1" x14ac:dyDescent="0.3">
      <c r="A19" s="67"/>
      <c r="B19" s="68"/>
      <c r="C19" s="69"/>
      <c r="D19" s="69"/>
      <c r="E19" s="69"/>
      <c r="F19" s="69"/>
      <c r="G19" s="69"/>
      <c r="J19" s="71"/>
      <c r="N19" s="72"/>
    </row>
    <row r="25" spans="1:23" x14ac:dyDescent="0.2">
      <c r="L25" s="66"/>
      <c r="M25" s="66"/>
      <c r="N25" s="66"/>
      <c r="O25" s="66"/>
      <c r="P25" s="66"/>
      <c r="Q25" s="66"/>
      <c r="W25" s="66"/>
    </row>
    <row r="26" spans="1:23" x14ac:dyDescent="0.2">
      <c r="L26" s="66"/>
      <c r="M26" s="66"/>
      <c r="N26" s="66"/>
      <c r="O26" s="66"/>
      <c r="P26" s="66"/>
      <c r="Q26" s="66"/>
      <c r="W26" s="66"/>
    </row>
    <row r="27" spans="1:23" x14ac:dyDescent="0.2">
      <c r="L27" s="66"/>
      <c r="M27" s="66"/>
      <c r="N27" s="66"/>
      <c r="O27" s="66"/>
      <c r="P27" s="66"/>
      <c r="Q27" s="66"/>
      <c r="W27" s="66"/>
    </row>
    <row r="28" spans="1:23" x14ac:dyDescent="0.2">
      <c r="L28" s="66"/>
      <c r="M28" s="66"/>
      <c r="N28" s="66"/>
      <c r="O28" s="66"/>
      <c r="P28" s="66"/>
      <c r="Q28" s="66"/>
      <c r="W28" s="66"/>
    </row>
    <row r="29" spans="1:23" x14ac:dyDescent="0.2">
      <c r="L29" s="66"/>
      <c r="M29" s="66"/>
      <c r="N29" s="66"/>
      <c r="O29" s="66"/>
      <c r="P29" s="66"/>
      <c r="Q29" s="66"/>
      <c r="W29" s="66"/>
    </row>
    <row r="30" spans="1:23" x14ac:dyDescent="0.2">
      <c r="L30" s="66"/>
      <c r="M30" s="66"/>
      <c r="N30" s="66"/>
      <c r="O30" s="66"/>
      <c r="P30" s="66"/>
      <c r="Q30" s="66"/>
      <c r="W30" s="66"/>
    </row>
    <row r="31" spans="1:23" x14ac:dyDescent="0.2">
      <c r="L31" s="66"/>
      <c r="M31" s="66"/>
      <c r="N31" s="66"/>
      <c r="O31" s="66"/>
      <c r="P31" s="66"/>
      <c r="Q31" s="66"/>
      <c r="W31" s="66"/>
    </row>
    <row r="32" spans="1:23" x14ac:dyDescent="0.2">
      <c r="L32" s="66"/>
      <c r="M32" s="66"/>
      <c r="N32" s="66"/>
      <c r="O32" s="66"/>
      <c r="P32" s="66"/>
      <c r="Q32" s="66"/>
      <c r="W32" s="66"/>
    </row>
    <row r="33" spans="12:23" x14ac:dyDescent="0.2">
      <c r="L33" s="66"/>
      <c r="M33" s="66"/>
      <c r="N33" s="66"/>
      <c r="O33" s="66"/>
      <c r="P33" s="66"/>
      <c r="Q33" s="66"/>
      <c r="W33" s="66"/>
    </row>
    <row r="34" spans="12:23" x14ac:dyDescent="0.2">
      <c r="L34" s="66"/>
      <c r="M34" s="66"/>
      <c r="N34" s="66"/>
      <c r="O34" s="66"/>
      <c r="P34" s="66"/>
      <c r="Q34" s="66"/>
      <c r="W34" s="66"/>
    </row>
    <row r="35" spans="12:23" x14ac:dyDescent="0.2">
      <c r="L35" s="66"/>
      <c r="M35" s="66"/>
      <c r="N35" s="66"/>
      <c r="O35" s="66"/>
      <c r="P35" s="66"/>
      <c r="Q35" s="66"/>
      <c r="W35" s="66"/>
    </row>
    <row r="36" spans="12:23" x14ac:dyDescent="0.2">
      <c r="L36" s="66"/>
      <c r="M36" s="66"/>
      <c r="N36" s="66"/>
      <c r="O36" s="66"/>
      <c r="P36" s="66"/>
      <c r="Q36" s="66"/>
      <c r="W36" s="66"/>
    </row>
    <row r="37" spans="12:23" x14ac:dyDescent="0.2">
      <c r="L37" s="66"/>
      <c r="M37" s="66"/>
      <c r="N37" s="66"/>
      <c r="O37" s="66"/>
      <c r="P37" s="66"/>
      <c r="Q37" s="66"/>
      <c r="W37" s="66"/>
    </row>
    <row r="38" spans="12:23" x14ac:dyDescent="0.2">
      <c r="L38" s="66"/>
      <c r="M38" s="66"/>
      <c r="N38" s="66"/>
      <c r="O38" s="66"/>
      <c r="P38" s="66"/>
      <c r="Q38" s="66"/>
      <c r="W38" s="66"/>
    </row>
    <row r="39" spans="12:23" x14ac:dyDescent="0.2">
      <c r="L39" s="66"/>
      <c r="M39" s="66"/>
      <c r="N39" s="66"/>
      <c r="O39" s="66"/>
      <c r="P39" s="66"/>
      <c r="Q39" s="66"/>
      <c r="W39" s="66"/>
    </row>
    <row r="40" spans="12:23" x14ac:dyDescent="0.2">
      <c r="L40" s="66"/>
      <c r="M40" s="66"/>
      <c r="N40" s="66"/>
      <c r="O40" s="66"/>
      <c r="P40" s="66"/>
      <c r="Q40" s="66"/>
      <c r="W40" s="66"/>
    </row>
    <row r="41" spans="12:23" x14ac:dyDescent="0.2">
      <c r="L41" s="66"/>
      <c r="M41" s="66"/>
      <c r="N41" s="66"/>
      <c r="O41" s="66"/>
      <c r="P41" s="66"/>
      <c r="Q41" s="66"/>
      <c r="W41" s="66"/>
    </row>
    <row r="42" spans="12:23" x14ac:dyDescent="0.2">
      <c r="L42" s="66"/>
      <c r="M42" s="66"/>
      <c r="N42" s="66"/>
      <c r="O42" s="66"/>
      <c r="P42" s="66"/>
      <c r="Q42" s="66"/>
      <c r="W42" s="66"/>
    </row>
    <row r="43" spans="12:23" x14ac:dyDescent="0.2">
      <c r="L43" s="66"/>
      <c r="M43" s="66"/>
      <c r="N43" s="66"/>
      <c r="O43" s="66"/>
      <c r="P43" s="66"/>
      <c r="Q43" s="66"/>
      <c r="W43" s="66"/>
    </row>
    <row r="44" spans="12:23" x14ac:dyDescent="0.2">
      <c r="L44" s="66"/>
      <c r="M44" s="66"/>
      <c r="N44" s="66"/>
      <c r="O44" s="66"/>
      <c r="P44" s="66"/>
      <c r="Q44" s="66"/>
      <c r="W44" s="66"/>
    </row>
    <row r="45" spans="12:23" x14ac:dyDescent="0.2">
      <c r="L45" s="66"/>
      <c r="M45" s="66"/>
      <c r="N45" s="66"/>
      <c r="O45" s="66"/>
      <c r="P45" s="66"/>
      <c r="Q45" s="66"/>
      <c r="W45" s="66"/>
    </row>
    <row r="46" spans="12:23" x14ac:dyDescent="0.2">
      <c r="L46" s="66"/>
      <c r="M46" s="66"/>
      <c r="N46" s="66"/>
      <c r="O46" s="66"/>
      <c r="P46" s="66"/>
      <c r="Q46" s="66"/>
      <c r="W46" s="66"/>
    </row>
    <row r="47" spans="12:23" x14ac:dyDescent="0.2">
      <c r="L47" s="66"/>
      <c r="M47" s="66"/>
      <c r="N47" s="66"/>
      <c r="O47" s="66"/>
      <c r="P47" s="66"/>
      <c r="Q47" s="66"/>
      <c r="W47" s="66"/>
    </row>
    <row r="48" spans="12:23" x14ac:dyDescent="0.2">
      <c r="L48" s="66"/>
      <c r="M48" s="66"/>
      <c r="N48" s="66"/>
      <c r="O48" s="66"/>
      <c r="P48" s="66"/>
      <c r="Q48" s="66"/>
      <c r="W48" s="66"/>
    </row>
    <row r="49" spans="12:23" x14ac:dyDescent="0.2">
      <c r="L49" s="66"/>
      <c r="M49" s="66"/>
      <c r="N49" s="66"/>
      <c r="O49" s="66"/>
      <c r="P49" s="66"/>
      <c r="Q49" s="66"/>
      <c r="W49" s="66"/>
    </row>
    <row r="50" spans="12:23" x14ac:dyDescent="0.2">
      <c r="L50" s="66"/>
      <c r="M50" s="66"/>
      <c r="N50" s="66"/>
      <c r="O50" s="66"/>
      <c r="P50" s="66"/>
      <c r="Q50" s="66"/>
      <c r="W50" s="66"/>
    </row>
    <row r="51" spans="12:23" x14ac:dyDescent="0.2">
      <c r="L51" s="66"/>
      <c r="M51" s="66"/>
      <c r="N51" s="66"/>
      <c r="O51" s="66"/>
      <c r="P51" s="66"/>
      <c r="Q51" s="66"/>
      <c r="W51" s="66"/>
    </row>
    <row r="52" spans="12:23" x14ac:dyDescent="0.2">
      <c r="L52" s="66"/>
      <c r="M52" s="66"/>
      <c r="N52" s="66"/>
      <c r="O52" s="66"/>
      <c r="P52" s="66"/>
      <c r="Q52" s="66"/>
      <c r="W52" s="66"/>
    </row>
    <row r="53" spans="12:23" x14ac:dyDescent="0.2">
      <c r="L53" s="66"/>
      <c r="M53" s="66"/>
      <c r="N53" s="66"/>
      <c r="O53" s="66"/>
      <c r="P53" s="66"/>
      <c r="Q53" s="66"/>
      <c r="W53" s="66"/>
    </row>
    <row r="54" spans="12:23" x14ac:dyDescent="0.2">
      <c r="L54" s="66"/>
      <c r="M54" s="66"/>
      <c r="N54" s="66"/>
      <c r="O54" s="66"/>
      <c r="P54" s="66"/>
      <c r="Q54" s="66"/>
      <c r="W54" s="66"/>
    </row>
    <row r="55" spans="12:23" x14ac:dyDescent="0.2">
      <c r="L55" s="66"/>
      <c r="M55" s="66"/>
      <c r="N55" s="66"/>
      <c r="O55" s="66"/>
      <c r="P55" s="66"/>
      <c r="Q55" s="66"/>
      <c r="W55" s="66"/>
    </row>
    <row r="56" spans="12:23" x14ac:dyDescent="0.2">
      <c r="L56" s="66"/>
      <c r="M56" s="66"/>
      <c r="N56" s="66"/>
      <c r="O56" s="66"/>
      <c r="P56" s="66"/>
      <c r="Q56" s="66"/>
      <c r="W56" s="66"/>
    </row>
    <row r="57" spans="12:23" x14ac:dyDescent="0.2">
      <c r="L57" s="66"/>
      <c r="M57" s="66"/>
      <c r="N57" s="66"/>
      <c r="O57" s="66"/>
      <c r="P57" s="66"/>
      <c r="Q57" s="66"/>
      <c r="W57" s="66"/>
    </row>
    <row r="58" spans="12:23" x14ac:dyDescent="0.2">
      <c r="L58" s="66"/>
      <c r="M58" s="66"/>
      <c r="N58" s="66"/>
      <c r="O58" s="66"/>
      <c r="P58" s="66"/>
      <c r="Q58" s="66"/>
      <c r="W58" s="66"/>
    </row>
    <row r="59" spans="12:23" x14ac:dyDescent="0.2">
      <c r="L59" s="66"/>
      <c r="M59" s="66"/>
      <c r="N59" s="66"/>
      <c r="O59" s="66"/>
      <c r="P59" s="66"/>
      <c r="Q59" s="66"/>
      <c r="W59" s="66"/>
    </row>
    <row r="60" spans="12:23" x14ac:dyDescent="0.2">
      <c r="L60" s="66"/>
      <c r="M60" s="66"/>
      <c r="N60" s="66"/>
      <c r="O60" s="66"/>
      <c r="P60" s="66"/>
      <c r="W60" s="66"/>
    </row>
    <row r="61" spans="12:23" x14ac:dyDescent="0.2">
      <c r="L61" s="66"/>
      <c r="M61" s="66"/>
      <c r="N61" s="66"/>
      <c r="O61" s="66"/>
      <c r="P61" s="66"/>
      <c r="Q61" s="66"/>
      <c r="W61" s="66"/>
    </row>
    <row r="62" spans="12:23" x14ac:dyDescent="0.2">
      <c r="L62" s="66"/>
      <c r="M62" s="66"/>
      <c r="N62" s="66"/>
      <c r="O62" s="66"/>
      <c r="P62" s="66"/>
      <c r="Q62" s="66"/>
      <c r="W62" s="66"/>
    </row>
    <row r="63" spans="12:23" x14ac:dyDescent="0.2">
      <c r="L63" s="66"/>
      <c r="M63" s="66"/>
      <c r="N63" s="66"/>
      <c r="O63" s="66"/>
      <c r="P63" s="66"/>
      <c r="Q63" s="66"/>
      <c r="W63" s="66"/>
    </row>
    <row r="64" spans="12:23" x14ac:dyDescent="0.2">
      <c r="L64" s="66"/>
      <c r="M64" s="66"/>
      <c r="N64" s="66"/>
      <c r="O64" s="66"/>
      <c r="P64" s="66"/>
      <c r="Q64" s="66"/>
      <c r="W64" s="66"/>
    </row>
    <row r="65" spans="12:23" x14ac:dyDescent="0.2">
      <c r="L65" s="66"/>
      <c r="M65" s="66"/>
      <c r="N65" s="66"/>
      <c r="O65" s="66"/>
      <c r="P65" s="66"/>
      <c r="Q65" s="66"/>
      <c r="W65" s="66"/>
    </row>
    <row r="66" spans="12:23" x14ac:dyDescent="0.2">
      <c r="L66" s="66"/>
      <c r="M66" s="66"/>
      <c r="N66" s="66"/>
      <c r="O66" s="66"/>
      <c r="P66" s="66"/>
      <c r="Q66" s="66"/>
      <c r="W66" s="66"/>
    </row>
    <row r="67" spans="12:23" x14ac:dyDescent="0.2">
      <c r="L67" s="66"/>
      <c r="M67" s="66"/>
      <c r="N67" s="66"/>
      <c r="O67" s="66"/>
      <c r="P67" s="66"/>
      <c r="Q67" s="66"/>
      <c r="W67" s="66"/>
    </row>
    <row r="68" spans="12:23" x14ac:dyDescent="0.2">
      <c r="L68" s="66"/>
      <c r="M68" s="66"/>
      <c r="N68" s="66"/>
      <c r="O68" s="66"/>
      <c r="P68" s="66"/>
      <c r="Q68" s="66"/>
      <c r="W68" s="66"/>
    </row>
    <row r="69" spans="12:23" x14ac:dyDescent="0.2">
      <c r="L69" s="66"/>
      <c r="M69" s="66"/>
      <c r="N69" s="66"/>
      <c r="O69" s="66"/>
      <c r="P69" s="66"/>
      <c r="Q69" s="66"/>
      <c r="W69" s="66"/>
    </row>
    <row r="70" spans="12:23" x14ac:dyDescent="0.2">
      <c r="L70" s="66"/>
      <c r="M70" s="66"/>
      <c r="N70" s="66"/>
      <c r="O70" s="66"/>
      <c r="P70" s="66"/>
      <c r="Q70" s="66"/>
      <c r="W70" s="66"/>
    </row>
    <row r="71" spans="12:23" x14ac:dyDescent="0.2">
      <c r="L71" s="66"/>
      <c r="M71" s="66"/>
      <c r="N71" s="66"/>
      <c r="O71" s="66"/>
      <c r="P71" s="66"/>
      <c r="Q71" s="66"/>
      <c r="W71" s="66"/>
    </row>
    <row r="72" spans="12:23" x14ac:dyDescent="0.2">
      <c r="L72" s="66"/>
      <c r="M72" s="66"/>
      <c r="N72" s="66"/>
      <c r="O72" s="66"/>
      <c r="P72" s="66"/>
      <c r="Q72" s="66"/>
      <c r="W72" s="66"/>
    </row>
    <row r="73" spans="12:23" x14ac:dyDescent="0.2">
      <c r="L73" s="66"/>
      <c r="M73" s="66"/>
      <c r="N73" s="66"/>
      <c r="O73" s="66"/>
      <c r="P73" s="66"/>
      <c r="Q73" s="66"/>
      <c r="W73" s="66"/>
    </row>
    <row r="74" spans="12:23" x14ac:dyDescent="0.2">
      <c r="L74" s="66"/>
      <c r="M74" s="66"/>
      <c r="N74" s="66"/>
      <c r="O74" s="66"/>
      <c r="P74" s="66"/>
      <c r="Q74" s="66"/>
      <c r="W74" s="66"/>
    </row>
    <row r="75" spans="12:23" x14ac:dyDescent="0.2">
      <c r="L75" s="66"/>
      <c r="M75" s="66"/>
      <c r="N75" s="66"/>
      <c r="O75" s="66"/>
      <c r="P75" s="66"/>
      <c r="Q75" s="66"/>
      <c r="W75" s="66"/>
    </row>
    <row r="76" spans="12:23" x14ac:dyDescent="0.2">
      <c r="L76" s="66"/>
      <c r="M76" s="66"/>
      <c r="N76" s="66"/>
      <c r="O76" s="66"/>
      <c r="P76" s="66"/>
      <c r="Q76" s="66"/>
      <c r="W76" s="66"/>
    </row>
    <row r="77" spans="12:23" x14ac:dyDescent="0.2">
      <c r="L77" s="66"/>
      <c r="M77" s="66"/>
      <c r="N77" s="66"/>
      <c r="O77" s="66"/>
      <c r="P77" s="66"/>
      <c r="Q77" s="66"/>
      <c r="W77" s="66"/>
    </row>
    <row r="78" spans="12:23" x14ac:dyDescent="0.2">
      <c r="L78" s="66"/>
      <c r="M78" s="66"/>
      <c r="N78" s="66"/>
      <c r="O78" s="66"/>
      <c r="P78" s="66"/>
      <c r="Q78" s="66"/>
      <c r="W78" s="66"/>
    </row>
    <row r="79" spans="12:23" x14ac:dyDescent="0.2">
      <c r="L79" s="66"/>
      <c r="M79" s="66"/>
      <c r="N79" s="66"/>
      <c r="O79" s="66"/>
      <c r="P79" s="66"/>
      <c r="Q79" s="66"/>
      <c r="W79" s="66"/>
    </row>
    <row r="80" spans="12:23" x14ac:dyDescent="0.2">
      <c r="L80" s="66"/>
      <c r="M80" s="66"/>
      <c r="N80" s="66"/>
      <c r="O80" s="66"/>
      <c r="P80" s="66"/>
      <c r="Q80" s="66"/>
      <c r="W80" s="66"/>
    </row>
    <row r="81" spans="12:23" x14ac:dyDescent="0.2">
      <c r="L81" s="66"/>
      <c r="M81" s="66"/>
      <c r="N81" s="66"/>
      <c r="O81" s="66"/>
      <c r="P81" s="66"/>
      <c r="Q81" s="66"/>
      <c r="W81" s="66"/>
    </row>
    <row r="82" spans="12:23" x14ac:dyDescent="0.2">
      <c r="L82" s="66"/>
      <c r="M82" s="66"/>
      <c r="N82" s="66"/>
      <c r="O82" s="66"/>
      <c r="P82" s="66"/>
      <c r="Q82" s="66"/>
      <c r="W82" s="66"/>
    </row>
    <row r="83" spans="12:23" x14ac:dyDescent="0.2">
      <c r="L83" s="66"/>
      <c r="M83" s="66"/>
      <c r="N83" s="66"/>
      <c r="O83" s="66"/>
      <c r="P83" s="66"/>
      <c r="Q83" s="66"/>
      <c r="W83" s="66"/>
    </row>
    <row r="84" spans="12:23" x14ac:dyDescent="0.2">
      <c r="L84" s="66"/>
      <c r="M84" s="66"/>
      <c r="N84" s="66"/>
      <c r="O84" s="66"/>
      <c r="P84" s="66"/>
      <c r="Q84" s="66"/>
      <c r="W84" s="66"/>
    </row>
    <row r="85" spans="12:23" x14ac:dyDescent="0.2">
      <c r="L85" s="66"/>
      <c r="M85" s="66"/>
      <c r="N85" s="66"/>
      <c r="O85" s="66"/>
      <c r="P85" s="66"/>
      <c r="Q85" s="66"/>
      <c r="W85" s="66"/>
    </row>
    <row r="86" spans="12:23" x14ac:dyDescent="0.2">
      <c r="L86" s="66"/>
      <c r="M86" s="66"/>
      <c r="N86" s="66"/>
      <c r="O86" s="66"/>
      <c r="P86" s="66"/>
      <c r="Q86" s="66"/>
      <c r="W86" s="66"/>
    </row>
    <row r="87" spans="12:23" x14ac:dyDescent="0.2">
      <c r="L87" s="66"/>
      <c r="M87" s="66"/>
      <c r="N87" s="66"/>
      <c r="O87" s="66"/>
      <c r="P87" s="66"/>
      <c r="Q87" s="66"/>
      <c r="W87" s="66"/>
    </row>
    <row r="88" spans="12:23" x14ac:dyDescent="0.2">
      <c r="L88" s="66"/>
      <c r="M88" s="66"/>
      <c r="N88" s="66"/>
      <c r="O88" s="66"/>
      <c r="P88" s="66"/>
      <c r="Q88" s="66"/>
      <c r="W88" s="66"/>
    </row>
    <row r="89" spans="12:23" x14ac:dyDescent="0.2">
      <c r="L89" s="66"/>
      <c r="M89" s="66"/>
      <c r="N89" s="66"/>
      <c r="O89" s="66"/>
      <c r="P89" s="66"/>
      <c r="Q89" s="66"/>
      <c r="W89" s="66"/>
    </row>
    <row r="90" spans="12:23" x14ac:dyDescent="0.2">
      <c r="L90" s="66"/>
      <c r="M90" s="66"/>
      <c r="N90" s="66"/>
      <c r="O90" s="66"/>
      <c r="P90" s="66"/>
      <c r="Q90" s="66"/>
      <c r="W90" s="66"/>
    </row>
    <row r="91" spans="12:23" x14ac:dyDescent="0.2">
      <c r="L91" s="66"/>
      <c r="M91" s="66"/>
      <c r="N91" s="66"/>
      <c r="O91" s="66"/>
      <c r="P91" s="66"/>
      <c r="Q91" s="66"/>
      <c r="W91" s="66"/>
    </row>
    <row r="92" spans="12:23" x14ac:dyDescent="0.2">
      <c r="L92" s="66"/>
      <c r="M92" s="66"/>
      <c r="N92" s="66"/>
      <c r="O92" s="66"/>
      <c r="P92" s="66"/>
      <c r="Q92" s="66"/>
      <c r="W92" s="66"/>
    </row>
    <row r="93" spans="12:23" x14ac:dyDescent="0.2">
      <c r="L93" s="66"/>
      <c r="M93" s="66"/>
      <c r="N93" s="66"/>
      <c r="O93" s="66"/>
      <c r="P93" s="66"/>
      <c r="Q93" s="66"/>
      <c r="W93" s="66"/>
    </row>
    <row r="94" spans="12:23" x14ac:dyDescent="0.2">
      <c r="L94" s="66"/>
      <c r="M94" s="66"/>
      <c r="N94" s="66"/>
      <c r="O94" s="66"/>
      <c r="P94" s="66"/>
      <c r="Q94" s="66"/>
      <c r="W94" s="66"/>
    </row>
    <row r="95" spans="12:23" x14ac:dyDescent="0.2">
      <c r="L95" s="66"/>
      <c r="M95" s="66"/>
      <c r="N95" s="66"/>
      <c r="O95" s="66"/>
      <c r="P95" s="66"/>
      <c r="Q95" s="66"/>
      <c r="W95" s="66"/>
    </row>
    <row r="96" spans="12:23" x14ac:dyDescent="0.2">
      <c r="L96" s="66"/>
      <c r="M96" s="66"/>
      <c r="N96" s="66"/>
      <c r="O96" s="66"/>
      <c r="P96" s="66"/>
      <c r="Q96" s="66"/>
      <c r="W96" s="66"/>
    </row>
    <row r="97" spans="12:23" x14ac:dyDescent="0.2">
      <c r="L97" s="66"/>
      <c r="M97" s="66"/>
      <c r="N97" s="66"/>
      <c r="O97" s="66"/>
      <c r="P97" s="66"/>
      <c r="W97" s="66"/>
    </row>
    <row r="98" spans="12:23" x14ac:dyDescent="0.2">
      <c r="L98" s="66"/>
      <c r="M98" s="66"/>
      <c r="N98" s="66"/>
      <c r="O98" s="66"/>
      <c r="P98" s="66"/>
      <c r="Q98" s="66"/>
      <c r="W98" s="66"/>
    </row>
    <row r="99" spans="12:23" x14ac:dyDescent="0.2">
      <c r="L99" s="66"/>
      <c r="M99" s="66"/>
      <c r="N99" s="66"/>
      <c r="O99" s="66"/>
      <c r="P99" s="66"/>
      <c r="Q99" s="66"/>
      <c r="W99" s="66"/>
    </row>
    <row r="100" spans="12:23" x14ac:dyDescent="0.2">
      <c r="L100" s="66"/>
      <c r="M100" s="66"/>
      <c r="N100" s="66"/>
      <c r="O100" s="66"/>
      <c r="P100" s="66"/>
      <c r="Q100" s="66"/>
      <c r="W100" s="66"/>
    </row>
    <row r="101" spans="12:23" x14ac:dyDescent="0.2">
      <c r="L101" s="66"/>
      <c r="M101" s="66"/>
      <c r="N101" s="66"/>
      <c r="O101" s="66"/>
      <c r="P101" s="66"/>
      <c r="W101" s="66"/>
    </row>
    <row r="102" spans="12:23" x14ac:dyDescent="0.2">
      <c r="L102" s="66"/>
      <c r="M102" s="66"/>
      <c r="N102"/>
      <c r="P102" s="66"/>
      <c r="W102" s="66"/>
    </row>
    <row r="103" spans="12:23" x14ac:dyDescent="0.2">
      <c r="N103" s="66"/>
      <c r="P103" s="66"/>
      <c r="Q103" s="66"/>
      <c r="W103" s="66"/>
    </row>
    <row r="104" spans="12:23" x14ac:dyDescent="0.2">
      <c r="L104" s="66"/>
      <c r="M104" s="66"/>
      <c r="N104" s="66"/>
      <c r="O104" s="66"/>
      <c r="P104" s="66"/>
      <c r="Q104" s="66"/>
      <c r="W104" s="66"/>
    </row>
    <row r="105" spans="12:23" x14ac:dyDescent="0.2">
      <c r="L105" s="66"/>
      <c r="M105" s="66"/>
      <c r="N105" s="66"/>
      <c r="O105" s="66"/>
      <c r="P105" s="66"/>
      <c r="Q105" s="66"/>
      <c r="W105" s="66"/>
    </row>
    <row r="106" spans="12:23" x14ac:dyDescent="0.2">
      <c r="L106" s="66"/>
      <c r="M106" s="66"/>
      <c r="N106" s="66"/>
      <c r="O106" s="66"/>
      <c r="P106" s="66"/>
      <c r="Q106" s="66"/>
      <c r="W106" s="66"/>
    </row>
    <row r="107" spans="12:23" x14ac:dyDescent="0.2">
      <c r="L107" s="66"/>
      <c r="M107" s="66"/>
      <c r="N107" s="66"/>
      <c r="O107" s="66"/>
      <c r="P107" s="66"/>
      <c r="W107" s="66"/>
    </row>
    <row r="108" spans="12:23" x14ac:dyDescent="0.2">
      <c r="L108" s="66"/>
      <c r="M108" s="66"/>
      <c r="N108" s="66"/>
      <c r="O108" s="66"/>
      <c r="P108" s="66"/>
      <c r="Q108" s="66"/>
      <c r="W108" s="66"/>
    </row>
    <row r="109" spans="12:23" x14ac:dyDescent="0.2">
      <c r="L109" s="66"/>
      <c r="M109" s="66"/>
      <c r="N109" s="66"/>
      <c r="O109" s="66"/>
      <c r="P109" s="66"/>
      <c r="Q109" s="66"/>
      <c r="W109" s="66"/>
    </row>
    <row r="110" spans="12:23" x14ac:dyDescent="0.2">
      <c r="L110" s="66"/>
      <c r="M110" s="66"/>
      <c r="N110" s="66"/>
      <c r="O110" s="66"/>
      <c r="P110" s="66"/>
      <c r="Q110" s="66"/>
      <c r="W110" s="66"/>
    </row>
    <row r="111" spans="12:23" x14ac:dyDescent="0.2">
      <c r="L111" s="66"/>
      <c r="M111" s="66"/>
      <c r="N111" s="66"/>
      <c r="O111" s="66"/>
      <c r="P111" s="66"/>
      <c r="W111" s="66"/>
    </row>
    <row r="112" spans="12:23" x14ac:dyDescent="0.2">
      <c r="L112" s="66"/>
      <c r="M112" s="66"/>
      <c r="N112" s="66"/>
      <c r="O112" s="66"/>
      <c r="P112" s="66"/>
      <c r="Q112" s="66"/>
      <c r="W112" s="66"/>
    </row>
    <row r="113" spans="12:23" x14ac:dyDescent="0.2">
      <c r="L113" s="66"/>
      <c r="M113" s="66"/>
      <c r="N113" s="66"/>
      <c r="O113" s="66"/>
      <c r="P113" s="66"/>
      <c r="Q113" s="66"/>
      <c r="W113" s="66"/>
    </row>
    <row r="114" spans="12:23" x14ac:dyDescent="0.2">
      <c r="L114" s="66"/>
      <c r="M114" s="66"/>
      <c r="N114" s="66"/>
      <c r="O114" s="66"/>
      <c r="P114" s="66"/>
      <c r="Q114" s="66"/>
      <c r="W114" s="66"/>
    </row>
    <row r="115" spans="12:23" x14ac:dyDescent="0.2">
      <c r="L115" s="66"/>
      <c r="M115" s="66"/>
      <c r="N115" s="66"/>
      <c r="O115" s="66"/>
      <c r="P115" s="66"/>
      <c r="Q115" s="66"/>
      <c r="W115" s="66"/>
    </row>
    <row r="116" spans="12:23" x14ac:dyDescent="0.2">
      <c r="L116" s="66"/>
      <c r="M116" s="66"/>
      <c r="N116" s="66"/>
      <c r="O116" s="66"/>
      <c r="P116" s="66"/>
      <c r="W116" s="66"/>
    </row>
    <row r="117" spans="12:23" x14ac:dyDescent="0.2">
      <c r="L117" s="66"/>
      <c r="M117" s="66"/>
      <c r="N117" s="66"/>
      <c r="O117" s="66"/>
      <c r="P117" s="66"/>
      <c r="Q117" s="66"/>
      <c r="W117" s="66"/>
    </row>
    <row r="118" spans="12:23" x14ac:dyDescent="0.2">
      <c r="L118" s="66"/>
      <c r="M118" s="66"/>
      <c r="N118" s="66"/>
      <c r="O118" s="66"/>
      <c r="P118" s="66"/>
      <c r="W118" s="66"/>
    </row>
    <row r="119" spans="12:23" x14ac:dyDescent="0.2">
      <c r="L119" s="66"/>
      <c r="M119" s="66"/>
      <c r="N119" s="66"/>
      <c r="O119" s="66"/>
      <c r="P119" s="66"/>
      <c r="W119" s="66"/>
    </row>
    <row r="120" spans="12:23" x14ac:dyDescent="0.2">
      <c r="L120" s="66"/>
      <c r="M120" s="66"/>
      <c r="N120" s="66"/>
      <c r="O120" s="66"/>
      <c r="P120" s="66"/>
      <c r="W120" s="66"/>
    </row>
    <row r="121" spans="12:23" x14ac:dyDescent="0.2">
      <c r="L121" s="66"/>
      <c r="M121" s="66"/>
      <c r="N121" s="66"/>
      <c r="O121" s="66"/>
      <c r="P121" s="66"/>
      <c r="W121" s="66"/>
    </row>
    <row r="122" spans="12:23" x14ac:dyDescent="0.2">
      <c r="L122" s="66"/>
      <c r="M122" s="66"/>
      <c r="N122" s="66"/>
      <c r="O122" s="66"/>
      <c r="P122" s="66"/>
      <c r="W122" s="66"/>
    </row>
    <row r="123" spans="12:23" x14ac:dyDescent="0.2">
      <c r="L123" s="66"/>
      <c r="M123" s="66"/>
      <c r="N123" s="66"/>
      <c r="O123" s="66"/>
      <c r="P123" s="66"/>
      <c r="Q123" s="66"/>
      <c r="W123" s="66"/>
    </row>
    <row r="124" spans="12:23" x14ac:dyDescent="0.2">
      <c r="L124" s="66"/>
      <c r="M124" s="66"/>
      <c r="N124" s="66"/>
      <c r="O124" s="66"/>
      <c r="P124" s="66"/>
      <c r="Q124" s="66"/>
      <c r="W124" s="66"/>
    </row>
    <row r="125" spans="12:23" x14ac:dyDescent="0.2">
      <c r="M125" s="66"/>
      <c r="N125"/>
      <c r="W125" s="66"/>
    </row>
    <row r="126" spans="12:23" x14ac:dyDescent="0.2">
      <c r="L126" s="66"/>
      <c r="M126" s="66"/>
      <c r="N126" s="66"/>
      <c r="O126" s="66"/>
      <c r="P126" s="66"/>
      <c r="W126" s="66"/>
    </row>
    <row r="127" spans="12:23" x14ac:dyDescent="0.2">
      <c r="L127" s="66"/>
      <c r="M127" s="66"/>
      <c r="N127" s="66"/>
      <c r="O127" s="66"/>
      <c r="P127" s="66"/>
      <c r="W127" s="66"/>
    </row>
    <row r="128" spans="12:23" x14ac:dyDescent="0.2">
      <c r="L128" s="66"/>
      <c r="M128" s="66"/>
      <c r="N128" s="66"/>
      <c r="O128" s="66"/>
      <c r="P128" s="66"/>
      <c r="W128" s="66"/>
    </row>
    <row r="129" spans="12:23" x14ac:dyDescent="0.2">
      <c r="L129" s="66"/>
      <c r="M129" s="66"/>
      <c r="N129" s="66"/>
      <c r="O129" s="66"/>
      <c r="P129" s="66"/>
      <c r="W129" s="66"/>
    </row>
    <row r="130" spans="12:23" x14ac:dyDescent="0.2">
      <c r="L130" s="66"/>
      <c r="M130" s="66"/>
      <c r="N130" s="66"/>
      <c r="O130" s="66"/>
      <c r="P130" s="66"/>
      <c r="W130" s="66"/>
    </row>
    <row r="131" spans="12:23" x14ac:dyDescent="0.2">
      <c r="L131" s="66"/>
      <c r="M131" s="66"/>
      <c r="N131" s="66"/>
      <c r="O131" s="66"/>
      <c r="P131" s="66"/>
      <c r="Q131" s="66"/>
      <c r="W131" s="66"/>
    </row>
    <row r="132" spans="12:23" x14ac:dyDescent="0.2">
      <c r="L132" s="66"/>
      <c r="M132" s="66"/>
      <c r="N132" s="66"/>
      <c r="O132" s="66"/>
      <c r="P132" s="66"/>
      <c r="Q132" s="66"/>
      <c r="W132" s="66"/>
    </row>
    <row r="133" spans="12:23" x14ac:dyDescent="0.2">
      <c r="L133" s="66"/>
      <c r="M133" s="66"/>
      <c r="N133" s="66"/>
      <c r="O133" s="66"/>
      <c r="P133" s="66"/>
      <c r="W133" s="66"/>
    </row>
    <row r="134" spans="12:23" x14ac:dyDescent="0.2">
      <c r="L134" s="66"/>
      <c r="M134" s="66"/>
      <c r="N134" s="66"/>
      <c r="O134" s="66"/>
      <c r="P134" s="66"/>
      <c r="W134" s="66"/>
    </row>
    <row r="135" spans="12:23" x14ac:dyDescent="0.2">
      <c r="L135" s="66"/>
      <c r="M135" s="66"/>
      <c r="N135" s="66"/>
      <c r="O135" s="66"/>
      <c r="P135" s="66"/>
      <c r="W135" s="66"/>
    </row>
    <row r="136" spans="12:23" x14ac:dyDescent="0.2">
      <c r="L136" s="66"/>
      <c r="M136" s="66"/>
      <c r="N136" s="66"/>
      <c r="O136" s="66"/>
      <c r="P136" s="66"/>
      <c r="W136" s="66"/>
    </row>
    <row r="137" spans="12:23" x14ac:dyDescent="0.2">
      <c r="L137" s="66"/>
      <c r="N137"/>
      <c r="P137" s="66"/>
      <c r="W137" s="66"/>
    </row>
    <row r="138" spans="12:23" x14ac:dyDescent="0.2">
      <c r="L138" s="66"/>
      <c r="M138" s="66"/>
      <c r="N138" s="66"/>
      <c r="O138" s="66"/>
      <c r="P138" s="66"/>
      <c r="W138" s="66"/>
    </row>
    <row r="139" spans="12:23" x14ac:dyDescent="0.2">
      <c r="L139" s="66"/>
      <c r="M139" s="66"/>
      <c r="N139"/>
      <c r="O139" s="66"/>
      <c r="P139" s="66"/>
      <c r="W139" s="66"/>
    </row>
    <row r="140" spans="12:23" x14ac:dyDescent="0.2">
      <c r="L140" s="66"/>
      <c r="M140" s="66"/>
      <c r="N140" s="66"/>
      <c r="O140" s="66"/>
      <c r="P140" s="66"/>
      <c r="W140" s="66"/>
    </row>
    <row r="141" spans="12:23" x14ac:dyDescent="0.2">
      <c r="L141" s="66"/>
      <c r="N141"/>
      <c r="O141" s="66"/>
      <c r="P141" s="66"/>
      <c r="W141" s="66"/>
    </row>
    <row r="142" spans="12:23" x14ac:dyDescent="0.2">
      <c r="L142" s="66"/>
      <c r="M142" s="66"/>
      <c r="N142" s="66"/>
      <c r="O142" s="66"/>
      <c r="P142" s="66"/>
      <c r="W142" s="66"/>
    </row>
    <row r="143" spans="12:23" x14ac:dyDescent="0.2">
      <c r="L143" s="66"/>
      <c r="M143" s="66"/>
      <c r="N143" s="66"/>
      <c r="O143" s="66"/>
      <c r="P143" s="66"/>
      <c r="W143" s="66"/>
    </row>
    <row r="144" spans="12:23" x14ac:dyDescent="0.2">
      <c r="L144" s="66"/>
      <c r="M144" s="66"/>
      <c r="N144" s="66"/>
      <c r="O144" s="66"/>
      <c r="P144" s="66"/>
      <c r="W144" s="66"/>
    </row>
    <row r="145" spans="12:23" x14ac:dyDescent="0.2">
      <c r="L145" s="66"/>
      <c r="M145" s="66"/>
      <c r="N145" s="66"/>
      <c r="P145" s="66"/>
      <c r="W145" s="66"/>
    </row>
    <row r="146" spans="12:23" x14ac:dyDescent="0.2">
      <c r="L146" s="66"/>
      <c r="N146" s="66"/>
      <c r="O146" s="66"/>
      <c r="P146" s="66"/>
      <c r="W146" s="66"/>
    </row>
    <row r="147" spans="12:23" x14ac:dyDescent="0.2">
      <c r="L147" s="66"/>
      <c r="M147" s="66"/>
      <c r="N147" s="66"/>
      <c r="O147" s="66"/>
      <c r="P147" s="66"/>
      <c r="W147" s="66"/>
    </row>
    <row r="148" spans="12:23" x14ac:dyDescent="0.2">
      <c r="L148" s="66"/>
      <c r="M148" s="66"/>
      <c r="N148" s="66"/>
      <c r="O148" s="66"/>
      <c r="P148" s="66"/>
      <c r="W148" s="66"/>
    </row>
    <row r="149" spans="12:23" x14ac:dyDescent="0.2">
      <c r="M149" s="66"/>
      <c r="N149" s="66"/>
      <c r="O149" s="66"/>
      <c r="W149" s="66"/>
    </row>
    <row r="150" spans="12:23" x14ac:dyDescent="0.2">
      <c r="L150" s="66"/>
      <c r="M150" s="66"/>
      <c r="N150" s="66"/>
      <c r="O150" s="66"/>
      <c r="P150" s="66"/>
      <c r="W150" s="66"/>
    </row>
    <row r="151" spans="12:23" x14ac:dyDescent="0.2">
      <c r="L151" s="66"/>
      <c r="M151" s="66"/>
      <c r="N151" s="66"/>
      <c r="O151" s="66"/>
      <c r="P151" s="66"/>
      <c r="W151" s="66"/>
    </row>
    <row r="152" spans="12:23" x14ac:dyDescent="0.2">
      <c r="L152" s="66"/>
      <c r="M152" s="66"/>
      <c r="N152" s="66"/>
      <c r="O152" s="66"/>
      <c r="P152" s="66"/>
      <c r="W152" s="66"/>
    </row>
    <row r="153" spans="12:23" x14ac:dyDescent="0.2">
      <c r="M153" s="66"/>
      <c r="N153" s="66"/>
      <c r="P153" s="66"/>
      <c r="W153" s="66"/>
    </row>
    <row r="154" spans="12:23" x14ac:dyDescent="0.2">
      <c r="L154" s="66"/>
      <c r="M154" s="66"/>
      <c r="N154" s="66"/>
      <c r="O154" s="66"/>
      <c r="P154" s="66"/>
      <c r="W154" s="66"/>
    </row>
    <row r="155" spans="12:23" x14ac:dyDescent="0.2">
      <c r="L155" s="66"/>
      <c r="N155" s="66"/>
      <c r="P155" s="66"/>
      <c r="W155" s="66"/>
    </row>
    <row r="156" spans="12:23" x14ac:dyDescent="0.2">
      <c r="M156" s="66"/>
      <c r="N156"/>
      <c r="O156" s="66"/>
      <c r="P156" s="66"/>
      <c r="W156" s="66"/>
    </row>
    <row r="157" spans="12:23" x14ac:dyDescent="0.2">
      <c r="L157" s="66"/>
      <c r="N157"/>
      <c r="O157" s="66"/>
      <c r="P157" s="66"/>
      <c r="W157" s="66"/>
    </row>
    <row r="158" spans="12:23" x14ac:dyDescent="0.2">
      <c r="L158" s="66"/>
      <c r="N158" s="66"/>
      <c r="O158" s="66"/>
      <c r="W158" s="66"/>
    </row>
    <row r="159" spans="12:23" x14ac:dyDescent="0.2">
      <c r="M159" s="66"/>
      <c r="N159"/>
      <c r="P159" s="66"/>
      <c r="W159" s="66"/>
    </row>
    <row r="160" spans="12:23" x14ac:dyDescent="0.2">
      <c r="L160" s="66"/>
      <c r="M160" s="66"/>
      <c r="N160"/>
      <c r="P160" s="66"/>
      <c r="W160" s="66"/>
    </row>
    <row r="161" spans="12:23" x14ac:dyDescent="0.2">
      <c r="M161" s="66"/>
      <c r="N161"/>
      <c r="P161" s="66"/>
      <c r="W161" s="66"/>
    </row>
    <row r="162" spans="12:23" x14ac:dyDescent="0.2">
      <c r="L162" s="66"/>
      <c r="M162" s="66"/>
      <c r="N162"/>
      <c r="W162" s="66"/>
    </row>
    <row r="163" spans="12:23" x14ac:dyDescent="0.2">
      <c r="L163" s="66"/>
      <c r="N163" s="66"/>
      <c r="W163" s="66"/>
    </row>
    <row r="164" spans="12:23" x14ac:dyDescent="0.2">
      <c r="M164" s="66"/>
      <c r="N164"/>
      <c r="O164" s="66"/>
      <c r="W164" s="66"/>
    </row>
    <row r="165" spans="12:23" x14ac:dyDescent="0.2">
      <c r="N165"/>
      <c r="W165" s="66"/>
    </row>
    <row r="166" spans="12:23" x14ac:dyDescent="0.2">
      <c r="L166" s="66"/>
      <c r="N166"/>
      <c r="W166" s="66"/>
    </row>
    <row r="167" spans="12:23" x14ac:dyDescent="0.2">
      <c r="L167" s="66"/>
      <c r="N167"/>
      <c r="W167" s="66"/>
    </row>
    <row r="168" spans="12:23" x14ac:dyDescent="0.2">
      <c r="N168"/>
      <c r="P168" s="66"/>
      <c r="W168" s="66"/>
    </row>
    <row r="169" spans="12:23" x14ac:dyDescent="0.2">
      <c r="N169"/>
      <c r="W169" s="66"/>
    </row>
    <row r="170" spans="12:23" x14ac:dyDescent="0.2">
      <c r="N170"/>
      <c r="O170" s="66"/>
      <c r="W170" s="66"/>
    </row>
    <row r="171" spans="12:23" x14ac:dyDescent="0.2">
      <c r="N171"/>
      <c r="W171" s="66"/>
    </row>
    <row r="172" spans="12:23" x14ac:dyDescent="0.2">
      <c r="N172"/>
      <c r="P172" s="66"/>
      <c r="W172" s="66"/>
    </row>
    <row r="173" spans="12:23" x14ac:dyDescent="0.2">
      <c r="M173" s="66"/>
      <c r="N173"/>
      <c r="W173" s="66"/>
    </row>
    <row r="174" spans="12:23" x14ac:dyDescent="0.2">
      <c r="N174"/>
      <c r="P174" s="66"/>
      <c r="W174" s="66"/>
    </row>
    <row r="175" spans="12:23" x14ac:dyDescent="0.2">
      <c r="N175"/>
      <c r="O175" s="66"/>
      <c r="W175" s="66"/>
    </row>
    <row r="176" spans="12:23" x14ac:dyDescent="0.2">
      <c r="L176" s="66"/>
      <c r="N176"/>
      <c r="W176" s="66"/>
    </row>
    <row r="177" spans="12:23" x14ac:dyDescent="0.2">
      <c r="N177"/>
      <c r="W177" s="66"/>
    </row>
    <row r="178" spans="12:23" x14ac:dyDescent="0.2">
      <c r="N178"/>
      <c r="Q178" s="66"/>
      <c r="W178" s="66"/>
    </row>
    <row r="179" spans="12:23" x14ac:dyDescent="0.2">
      <c r="N179" s="66"/>
      <c r="W179" s="66"/>
    </row>
    <row r="180" spans="12:23" x14ac:dyDescent="0.2">
      <c r="N180"/>
      <c r="W180" s="66"/>
    </row>
    <row r="181" spans="12:23" x14ac:dyDescent="0.2">
      <c r="L181" s="66"/>
      <c r="N181"/>
      <c r="W181" s="66"/>
    </row>
    <row r="182" spans="12:23" x14ac:dyDescent="0.2">
      <c r="N182"/>
      <c r="O182" s="66"/>
      <c r="W182" s="66"/>
    </row>
    <row r="183" spans="12:23" x14ac:dyDescent="0.2">
      <c r="N183"/>
      <c r="W183" s="66"/>
    </row>
    <row r="184" spans="12:23" x14ac:dyDescent="0.2">
      <c r="N184"/>
      <c r="W184" s="66"/>
    </row>
    <row r="185" spans="12:23" x14ac:dyDescent="0.2">
      <c r="N185"/>
      <c r="W185" s="66"/>
    </row>
    <row r="186" spans="12:23" x14ac:dyDescent="0.2">
      <c r="N186"/>
      <c r="W186" s="66"/>
    </row>
    <row r="187" spans="12:23" x14ac:dyDescent="0.2">
      <c r="N187"/>
      <c r="P187" s="66"/>
      <c r="W187" s="66"/>
    </row>
    <row r="188" spans="12:23" x14ac:dyDescent="0.2">
      <c r="N188"/>
      <c r="W188" s="66"/>
    </row>
    <row r="189" spans="12:23" x14ac:dyDescent="0.2">
      <c r="N189"/>
      <c r="W189" s="66"/>
    </row>
    <row r="190" spans="12:23" x14ac:dyDescent="0.2">
      <c r="N190"/>
      <c r="W190" s="66"/>
    </row>
    <row r="191" spans="12:23" x14ac:dyDescent="0.2">
      <c r="N191"/>
      <c r="W191" s="66"/>
    </row>
    <row r="192" spans="12:23" x14ac:dyDescent="0.2">
      <c r="N192"/>
      <c r="W192" s="66"/>
    </row>
    <row r="193" spans="14:23" x14ac:dyDescent="0.2">
      <c r="N193"/>
      <c r="W193" s="66"/>
    </row>
    <row r="194" spans="14:23" x14ac:dyDescent="0.2">
      <c r="N194"/>
      <c r="W194" s="66"/>
    </row>
    <row r="195" spans="14:23" x14ac:dyDescent="0.2">
      <c r="N195"/>
      <c r="W195" s="66"/>
    </row>
    <row r="196" spans="14:23" x14ac:dyDescent="0.2">
      <c r="N196"/>
      <c r="W196" s="66"/>
    </row>
    <row r="197" spans="14:23" x14ac:dyDescent="0.2">
      <c r="N197"/>
      <c r="W197" s="66"/>
    </row>
    <row r="198" spans="14:23" x14ac:dyDescent="0.2">
      <c r="N198"/>
      <c r="W198" s="66"/>
    </row>
    <row r="199" spans="14:23" x14ac:dyDescent="0.2">
      <c r="N199"/>
      <c r="W199" s="66"/>
    </row>
    <row r="200" spans="14:23" x14ac:dyDescent="0.2">
      <c r="N200"/>
      <c r="W200" s="66"/>
    </row>
    <row r="201" spans="14:23" x14ac:dyDescent="0.2">
      <c r="N201"/>
      <c r="W201" s="66"/>
    </row>
    <row r="202" spans="14:23" x14ac:dyDescent="0.2">
      <c r="N202"/>
      <c r="W202" s="66"/>
    </row>
    <row r="203" spans="14:23" x14ac:dyDescent="0.2">
      <c r="N203"/>
      <c r="W203" s="66"/>
    </row>
    <row r="204" spans="14:23" x14ac:dyDescent="0.2">
      <c r="N204"/>
      <c r="W204" s="66"/>
    </row>
    <row r="205" spans="14:23" x14ac:dyDescent="0.2">
      <c r="N205"/>
      <c r="W205" s="66"/>
    </row>
    <row r="206" spans="14:23" x14ac:dyDescent="0.2">
      <c r="N206"/>
      <c r="W206" s="66"/>
    </row>
    <row r="207" spans="14:23" x14ac:dyDescent="0.2">
      <c r="N207"/>
      <c r="W207" s="66"/>
    </row>
    <row r="208" spans="14:23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  <row r="243" spans="14:14" x14ac:dyDescent="0.2">
      <c r="N243"/>
    </row>
    <row r="244" spans="14:14" x14ac:dyDescent="0.2">
      <c r="N244"/>
    </row>
    <row r="245" spans="14:14" x14ac:dyDescent="0.2">
      <c r="N245"/>
    </row>
    <row r="246" spans="14:14" x14ac:dyDescent="0.2">
      <c r="N246"/>
    </row>
    <row r="247" spans="14:14" x14ac:dyDescent="0.2">
      <c r="N247"/>
    </row>
    <row r="248" spans="14:14" x14ac:dyDescent="0.2">
      <c r="N248"/>
    </row>
    <row r="249" spans="14:14" x14ac:dyDescent="0.2">
      <c r="N249"/>
    </row>
    <row r="250" spans="14:14" x14ac:dyDescent="0.2">
      <c r="N250"/>
    </row>
    <row r="251" spans="14:14" x14ac:dyDescent="0.2">
      <c r="N251"/>
    </row>
    <row r="252" spans="14:14" x14ac:dyDescent="0.2">
      <c r="N252"/>
    </row>
    <row r="253" spans="14:14" x14ac:dyDescent="0.2">
      <c r="N253"/>
    </row>
    <row r="254" spans="14:14" x14ac:dyDescent="0.2">
      <c r="N254"/>
    </row>
    <row r="255" spans="14:14" x14ac:dyDescent="0.2">
      <c r="N255"/>
    </row>
    <row r="256" spans="14:14" x14ac:dyDescent="0.2">
      <c r="N256"/>
    </row>
    <row r="257" spans="14:14" x14ac:dyDescent="0.2">
      <c r="N257"/>
    </row>
    <row r="258" spans="14:14" x14ac:dyDescent="0.2">
      <c r="N258"/>
    </row>
  </sheetData>
  <mergeCells count="1">
    <mergeCell ref="B1:M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8"/>
  <sheetViews>
    <sheetView showGridLines="0" zoomScale="84" zoomScaleNormal="84" workbookViewId="0">
      <pane xSplit="1" topLeftCell="B1" activePane="topRight" state="frozen"/>
      <selection pane="topRight" activeCell="B5" sqref="B5"/>
    </sheetView>
  </sheetViews>
  <sheetFormatPr defaultRowHeight="12.75" x14ac:dyDescent="0.2"/>
  <cols>
    <col min="1" max="1" width="10" style="53" bestFit="1" customWidth="1"/>
    <col min="2" max="5" width="11.7109375" bestFit="1" customWidth="1"/>
    <col min="6" max="7" width="13.28515625" customWidth="1"/>
    <col min="8" max="8" width="11.7109375" bestFit="1" customWidth="1"/>
    <col min="9" max="9" width="12.28515625" bestFit="1" customWidth="1"/>
    <col min="10" max="10" width="11.7109375" style="57" bestFit="1" customWidth="1"/>
    <col min="11" max="13" width="11.7109375" bestFit="1" customWidth="1"/>
    <col min="14" max="14" width="14.7109375" style="53" bestFit="1" customWidth="1"/>
    <col min="15" max="15" width="15.5703125" bestFit="1" customWidth="1"/>
    <col min="16" max="16" width="9.140625" customWidth="1"/>
    <col min="256" max="256" width="10" bestFit="1" customWidth="1"/>
    <col min="257" max="260" width="11.7109375" bestFit="1" customWidth="1"/>
    <col min="261" max="262" width="13.28515625" customWidth="1"/>
    <col min="263" max="263" width="11.7109375" bestFit="1" customWidth="1"/>
    <col min="264" max="264" width="12.28515625" bestFit="1" customWidth="1"/>
    <col min="265" max="268" width="11.7109375" bestFit="1" customWidth="1"/>
    <col min="269" max="269" width="14.7109375" bestFit="1" customWidth="1"/>
    <col min="270" max="270" width="24.28515625" customWidth="1"/>
    <col min="271" max="271" width="15.5703125" bestFit="1" customWidth="1"/>
    <col min="272" max="272" width="9.140625" customWidth="1"/>
    <col min="512" max="512" width="10" bestFit="1" customWidth="1"/>
    <col min="513" max="516" width="11.7109375" bestFit="1" customWidth="1"/>
    <col min="517" max="518" width="13.28515625" customWidth="1"/>
    <col min="519" max="519" width="11.7109375" bestFit="1" customWidth="1"/>
    <col min="520" max="520" width="12.28515625" bestFit="1" customWidth="1"/>
    <col min="521" max="524" width="11.7109375" bestFit="1" customWidth="1"/>
    <col min="525" max="525" width="14.7109375" bestFit="1" customWidth="1"/>
    <col min="526" max="526" width="24.28515625" customWidth="1"/>
    <col min="527" max="527" width="15.5703125" bestFit="1" customWidth="1"/>
    <col min="528" max="528" width="9.140625" customWidth="1"/>
    <col min="768" max="768" width="10" bestFit="1" customWidth="1"/>
    <col min="769" max="772" width="11.7109375" bestFit="1" customWidth="1"/>
    <col min="773" max="774" width="13.28515625" customWidth="1"/>
    <col min="775" max="775" width="11.7109375" bestFit="1" customWidth="1"/>
    <col min="776" max="776" width="12.28515625" bestFit="1" customWidth="1"/>
    <col min="777" max="780" width="11.7109375" bestFit="1" customWidth="1"/>
    <col min="781" max="781" width="14.7109375" bestFit="1" customWidth="1"/>
    <col min="782" max="782" width="24.28515625" customWidth="1"/>
    <col min="783" max="783" width="15.5703125" bestFit="1" customWidth="1"/>
    <col min="784" max="784" width="9.140625" customWidth="1"/>
    <col min="1024" max="1024" width="10" bestFit="1" customWidth="1"/>
    <col min="1025" max="1028" width="11.7109375" bestFit="1" customWidth="1"/>
    <col min="1029" max="1030" width="13.28515625" customWidth="1"/>
    <col min="1031" max="1031" width="11.7109375" bestFit="1" customWidth="1"/>
    <col min="1032" max="1032" width="12.28515625" bestFit="1" customWidth="1"/>
    <col min="1033" max="1036" width="11.7109375" bestFit="1" customWidth="1"/>
    <col min="1037" max="1037" width="14.7109375" bestFit="1" customWidth="1"/>
    <col min="1038" max="1038" width="24.28515625" customWidth="1"/>
    <col min="1039" max="1039" width="15.5703125" bestFit="1" customWidth="1"/>
    <col min="1040" max="1040" width="9.140625" customWidth="1"/>
    <col min="1280" max="1280" width="10" bestFit="1" customWidth="1"/>
    <col min="1281" max="1284" width="11.7109375" bestFit="1" customWidth="1"/>
    <col min="1285" max="1286" width="13.28515625" customWidth="1"/>
    <col min="1287" max="1287" width="11.7109375" bestFit="1" customWidth="1"/>
    <col min="1288" max="1288" width="12.28515625" bestFit="1" customWidth="1"/>
    <col min="1289" max="1292" width="11.7109375" bestFit="1" customWidth="1"/>
    <col min="1293" max="1293" width="14.7109375" bestFit="1" customWidth="1"/>
    <col min="1294" max="1294" width="24.28515625" customWidth="1"/>
    <col min="1295" max="1295" width="15.5703125" bestFit="1" customWidth="1"/>
    <col min="1296" max="1296" width="9.140625" customWidth="1"/>
    <col min="1536" max="1536" width="10" bestFit="1" customWidth="1"/>
    <col min="1537" max="1540" width="11.7109375" bestFit="1" customWidth="1"/>
    <col min="1541" max="1542" width="13.28515625" customWidth="1"/>
    <col min="1543" max="1543" width="11.7109375" bestFit="1" customWidth="1"/>
    <col min="1544" max="1544" width="12.28515625" bestFit="1" customWidth="1"/>
    <col min="1545" max="1548" width="11.7109375" bestFit="1" customWidth="1"/>
    <col min="1549" max="1549" width="14.7109375" bestFit="1" customWidth="1"/>
    <col min="1550" max="1550" width="24.28515625" customWidth="1"/>
    <col min="1551" max="1551" width="15.5703125" bestFit="1" customWidth="1"/>
    <col min="1552" max="1552" width="9.140625" customWidth="1"/>
    <col min="1792" max="1792" width="10" bestFit="1" customWidth="1"/>
    <col min="1793" max="1796" width="11.7109375" bestFit="1" customWidth="1"/>
    <col min="1797" max="1798" width="13.28515625" customWidth="1"/>
    <col min="1799" max="1799" width="11.7109375" bestFit="1" customWidth="1"/>
    <col min="1800" max="1800" width="12.28515625" bestFit="1" customWidth="1"/>
    <col min="1801" max="1804" width="11.7109375" bestFit="1" customWidth="1"/>
    <col min="1805" max="1805" width="14.7109375" bestFit="1" customWidth="1"/>
    <col min="1806" max="1806" width="24.28515625" customWidth="1"/>
    <col min="1807" max="1807" width="15.5703125" bestFit="1" customWidth="1"/>
    <col min="1808" max="1808" width="9.140625" customWidth="1"/>
    <col min="2048" max="2048" width="10" bestFit="1" customWidth="1"/>
    <col min="2049" max="2052" width="11.7109375" bestFit="1" customWidth="1"/>
    <col min="2053" max="2054" width="13.28515625" customWidth="1"/>
    <col min="2055" max="2055" width="11.7109375" bestFit="1" customWidth="1"/>
    <col min="2056" max="2056" width="12.28515625" bestFit="1" customWidth="1"/>
    <col min="2057" max="2060" width="11.7109375" bestFit="1" customWidth="1"/>
    <col min="2061" max="2061" width="14.7109375" bestFit="1" customWidth="1"/>
    <col min="2062" max="2062" width="24.28515625" customWidth="1"/>
    <col min="2063" max="2063" width="15.5703125" bestFit="1" customWidth="1"/>
    <col min="2064" max="2064" width="9.140625" customWidth="1"/>
    <col min="2304" max="2304" width="10" bestFit="1" customWidth="1"/>
    <col min="2305" max="2308" width="11.7109375" bestFit="1" customWidth="1"/>
    <col min="2309" max="2310" width="13.28515625" customWidth="1"/>
    <col min="2311" max="2311" width="11.7109375" bestFit="1" customWidth="1"/>
    <col min="2312" max="2312" width="12.28515625" bestFit="1" customWidth="1"/>
    <col min="2313" max="2316" width="11.7109375" bestFit="1" customWidth="1"/>
    <col min="2317" max="2317" width="14.7109375" bestFit="1" customWidth="1"/>
    <col min="2318" max="2318" width="24.28515625" customWidth="1"/>
    <col min="2319" max="2319" width="15.5703125" bestFit="1" customWidth="1"/>
    <col min="2320" max="2320" width="9.140625" customWidth="1"/>
    <col min="2560" max="2560" width="10" bestFit="1" customWidth="1"/>
    <col min="2561" max="2564" width="11.7109375" bestFit="1" customWidth="1"/>
    <col min="2565" max="2566" width="13.28515625" customWidth="1"/>
    <col min="2567" max="2567" width="11.7109375" bestFit="1" customWidth="1"/>
    <col min="2568" max="2568" width="12.28515625" bestFit="1" customWidth="1"/>
    <col min="2569" max="2572" width="11.7109375" bestFit="1" customWidth="1"/>
    <col min="2573" max="2573" width="14.7109375" bestFit="1" customWidth="1"/>
    <col min="2574" max="2574" width="24.28515625" customWidth="1"/>
    <col min="2575" max="2575" width="15.5703125" bestFit="1" customWidth="1"/>
    <col min="2576" max="2576" width="9.140625" customWidth="1"/>
    <col min="2816" max="2816" width="10" bestFit="1" customWidth="1"/>
    <col min="2817" max="2820" width="11.7109375" bestFit="1" customWidth="1"/>
    <col min="2821" max="2822" width="13.28515625" customWidth="1"/>
    <col min="2823" max="2823" width="11.7109375" bestFit="1" customWidth="1"/>
    <col min="2824" max="2824" width="12.28515625" bestFit="1" customWidth="1"/>
    <col min="2825" max="2828" width="11.7109375" bestFit="1" customWidth="1"/>
    <col min="2829" max="2829" width="14.7109375" bestFit="1" customWidth="1"/>
    <col min="2830" max="2830" width="24.28515625" customWidth="1"/>
    <col min="2831" max="2831" width="15.5703125" bestFit="1" customWidth="1"/>
    <col min="2832" max="2832" width="9.140625" customWidth="1"/>
    <col min="3072" max="3072" width="10" bestFit="1" customWidth="1"/>
    <col min="3073" max="3076" width="11.7109375" bestFit="1" customWidth="1"/>
    <col min="3077" max="3078" width="13.28515625" customWidth="1"/>
    <col min="3079" max="3079" width="11.7109375" bestFit="1" customWidth="1"/>
    <col min="3080" max="3080" width="12.28515625" bestFit="1" customWidth="1"/>
    <col min="3081" max="3084" width="11.7109375" bestFit="1" customWidth="1"/>
    <col min="3085" max="3085" width="14.7109375" bestFit="1" customWidth="1"/>
    <col min="3086" max="3086" width="24.28515625" customWidth="1"/>
    <col min="3087" max="3087" width="15.5703125" bestFit="1" customWidth="1"/>
    <col min="3088" max="3088" width="9.140625" customWidth="1"/>
    <col min="3328" max="3328" width="10" bestFit="1" customWidth="1"/>
    <col min="3329" max="3332" width="11.7109375" bestFit="1" customWidth="1"/>
    <col min="3333" max="3334" width="13.28515625" customWidth="1"/>
    <col min="3335" max="3335" width="11.7109375" bestFit="1" customWidth="1"/>
    <col min="3336" max="3336" width="12.28515625" bestFit="1" customWidth="1"/>
    <col min="3337" max="3340" width="11.7109375" bestFit="1" customWidth="1"/>
    <col min="3341" max="3341" width="14.7109375" bestFit="1" customWidth="1"/>
    <col min="3342" max="3342" width="24.28515625" customWidth="1"/>
    <col min="3343" max="3343" width="15.5703125" bestFit="1" customWidth="1"/>
    <col min="3344" max="3344" width="9.140625" customWidth="1"/>
    <col min="3584" max="3584" width="10" bestFit="1" customWidth="1"/>
    <col min="3585" max="3588" width="11.7109375" bestFit="1" customWidth="1"/>
    <col min="3589" max="3590" width="13.28515625" customWidth="1"/>
    <col min="3591" max="3591" width="11.7109375" bestFit="1" customWidth="1"/>
    <col min="3592" max="3592" width="12.28515625" bestFit="1" customWidth="1"/>
    <col min="3593" max="3596" width="11.7109375" bestFit="1" customWidth="1"/>
    <col min="3597" max="3597" width="14.7109375" bestFit="1" customWidth="1"/>
    <col min="3598" max="3598" width="24.28515625" customWidth="1"/>
    <col min="3599" max="3599" width="15.5703125" bestFit="1" customWidth="1"/>
    <col min="3600" max="3600" width="9.140625" customWidth="1"/>
    <col min="3840" max="3840" width="10" bestFit="1" customWidth="1"/>
    <col min="3841" max="3844" width="11.7109375" bestFit="1" customWidth="1"/>
    <col min="3845" max="3846" width="13.28515625" customWidth="1"/>
    <col min="3847" max="3847" width="11.7109375" bestFit="1" customWidth="1"/>
    <col min="3848" max="3848" width="12.28515625" bestFit="1" customWidth="1"/>
    <col min="3849" max="3852" width="11.7109375" bestFit="1" customWidth="1"/>
    <col min="3853" max="3853" width="14.7109375" bestFit="1" customWidth="1"/>
    <col min="3854" max="3854" width="24.28515625" customWidth="1"/>
    <col min="3855" max="3855" width="15.5703125" bestFit="1" customWidth="1"/>
    <col min="3856" max="3856" width="9.140625" customWidth="1"/>
    <col min="4096" max="4096" width="10" bestFit="1" customWidth="1"/>
    <col min="4097" max="4100" width="11.7109375" bestFit="1" customWidth="1"/>
    <col min="4101" max="4102" width="13.28515625" customWidth="1"/>
    <col min="4103" max="4103" width="11.7109375" bestFit="1" customWidth="1"/>
    <col min="4104" max="4104" width="12.28515625" bestFit="1" customWidth="1"/>
    <col min="4105" max="4108" width="11.7109375" bestFit="1" customWidth="1"/>
    <col min="4109" max="4109" width="14.7109375" bestFit="1" customWidth="1"/>
    <col min="4110" max="4110" width="24.28515625" customWidth="1"/>
    <col min="4111" max="4111" width="15.5703125" bestFit="1" customWidth="1"/>
    <col min="4112" max="4112" width="9.140625" customWidth="1"/>
    <col min="4352" max="4352" width="10" bestFit="1" customWidth="1"/>
    <col min="4353" max="4356" width="11.7109375" bestFit="1" customWidth="1"/>
    <col min="4357" max="4358" width="13.28515625" customWidth="1"/>
    <col min="4359" max="4359" width="11.7109375" bestFit="1" customWidth="1"/>
    <col min="4360" max="4360" width="12.28515625" bestFit="1" customWidth="1"/>
    <col min="4361" max="4364" width="11.7109375" bestFit="1" customWidth="1"/>
    <col min="4365" max="4365" width="14.7109375" bestFit="1" customWidth="1"/>
    <col min="4366" max="4366" width="24.28515625" customWidth="1"/>
    <col min="4367" max="4367" width="15.5703125" bestFit="1" customWidth="1"/>
    <col min="4368" max="4368" width="9.140625" customWidth="1"/>
    <col min="4608" max="4608" width="10" bestFit="1" customWidth="1"/>
    <col min="4609" max="4612" width="11.7109375" bestFit="1" customWidth="1"/>
    <col min="4613" max="4614" width="13.28515625" customWidth="1"/>
    <col min="4615" max="4615" width="11.7109375" bestFit="1" customWidth="1"/>
    <col min="4616" max="4616" width="12.28515625" bestFit="1" customWidth="1"/>
    <col min="4617" max="4620" width="11.7109375" bestFit="1" customWidth="1"/>
    <col min="4621" max="4621" width="14.7109375" bestFit="1" customWidth="1"/>
    <col min="4622" max="4622" width="24.28515625" customWidth="1"/>
    <col min="4623" max="4623" width="15.5703125" bestFit="1" customWidth="1"/>
    <col min="4624" max="4624" width="9.140625" customWidth="1"/>
    <col min="4864" max="4864" width="10" bestFit="1" customWidth="1"/>
    <col min="4865" max="4868" width="11.7109375" bestFit="1" customWidth="1"/>
    <col min="4869" max="4870" width="13.28515625" customWidth="1"/>
    <col min="4871" max="4871" width="11.7109375" bestFit="1" customWidth="1"/>
    <col min="4872" max="4872" width="12.28515625" bestFit="1" customWidth="1"/>
    <col min="4873" max="4876" width="11.7109375" bestFit="1" customWidth="1"/>
    <col min="4877" max="4877" width="14.7109375" bestFit="1" customWidth="1"/>
    <col min="4878" max="4878" width="24.28515625" customWidth="1"/>
    <col min="4879" max="4879" width="15.5703125" bestFit="1" customWidth="1"/>
    <col min="4880" max="4880" width="9.140625" customWidth="1"/>
    <col min="5120" max="5120" width="10" bestFit="1" customWidth="1"/>
    <col min="5121" max="5124" width="11.7109375" bestFit="1" customWidth="1"/>
    <col min="5125" max="5126" width="13.28515625" customWidth="1"/>
    <col min="5127" max="5127" width="11.7109375" bestFit="1" customWidth="1"/>
    <col min="5128" max="5128" width="12.28515625" bestFit="1" customWidth="1"/>
    <col min="5129" max="5132" width="11.7109375" bestFit="1" customWidth="1"/>
    <col min="5133" max="5133" width="14.7109375" bestFit="1" customWidth="1"/>
    <col min="5134" max="5134" width="24.28515625" customWidth="1"/>
    <col min="5135" max="5135" width="15.5703125" bestFit="1" customWidth="1"/>
    <col min="5136" max="5136" width="9.140625" customWidth="1"/>
    <col min="5376" max="5376" width="10" bestFit="1" customWidth="1"/>
    <col min="5377" max="5380" width="11.7109375" bestFit="1" customWidth="1"/>
    <col min="5381" max="5382" width="13.28515625" customWidth="1"/>
    <col min="5383" max="5383" width="11.7109375" bestFit="1" customWidth="1"/>
    <col min="5384" max="5384" width="12.28515625" bestFit="1" customWidth="1"/>
    <col min="5385" max="5388" width="11.7109375" bestFit="1" customWidth="1"/>
    <col min="5389" max="5389" width="14.7109375" bestFit="1" customWidth="1"/>
    <col min="5390" max="5390" width="24.28515625" customWidth="1"/>
    <col min="5391" max="5391" width="15.5703125" bestFit="1" customWidth="1"/>
    <col min="5392" max="5392" width="9.140625" customWidth="1"/>
    <col min="5632" max="5632" width="10" bestFit="1" customWidth="1"/>
    <col min="5633" max="5636" width="11.7109375" bestFit="1" customWidth="1"/>
    <col min="5637" max="5638" width="13.28515625" customWidth="1"/>
    <col min="5639" max="5639" width="11.7109375" bestFit="1" customWidth="1"/>
    <col min="5640" max="5640" width="12.28515625" bestFit="1" customWidth="1"/>
    <col min="5641" max="5644" width="11.7109375" bestFit="1" customWidth="1"/>
    <col min="5645" max="5645" width="14.7109375" bestFit="1" customWidth="1"/>
    <col min="5646" max="5646" width="24.28515625" customWidth="1"/>
    <col min="5647" max="5647" width="15.5703125" bestFit="1" customWidth="1"/>
    <col min="5648" max="5648" width="9.140625" customWidth="1"/>
    <col min="5888" max="5888" width="10" bestFit="1" customWidth="1"/>
    <col min="5889" max="5892" width="11.7109375" bestFit="1" customWidth="1"/>
    <col min="5893" max="5894" width="13.28515625" customWidth="1"/>
    <col min="5895" max="5895" width="11.7109375" bestFit="1" customWidth="1"/>
    <col min="5896" max="5896" width="12.28515625" bestFit="1" customWidth="1"/>
    <col min="5897" max="5900" width="11.7109375" bestFit="1" customWidth="1"/>
    <col min="5901" max="5901" width="14.7109375" bestFit="1" customWidth="1"/>
    <col min="5902" max="5902" width="24.28515625" customWidth="1"/>
    <col min="5903" max="5903" width="15.5703125" bestFit="1" customWidth="1"/>
    <col min="5904" max="5904" width="9.140625" customWidth="1"/>
    <col min="6144" max="6144" width="10" bestFit="1" customWidth="1"/>
    <col min="6145" max="6148" width="11.7109375" bestFit="1" customWidth="1"/>
    <col min="6149" max="6150" width="13.28515625" customWidth="1"/>
    <col min="6151" max="6151" width="11.7109375" bestFit="1" customWidth="1"/>
    <col min="6152" max="6152" width="12.28515625" bestFit="1" customWidth="1"/>
    <col min="6153" max="6156" width="11.7109375" bestFit="1" customWidth="1"/>
    <col min="6157" max="6157" width="14.7109375" bestFit="1" customWidth="1"/>
    <col min="6158" max="6158" width="24.28515625" customWidth="1"/>
    <col min="6159" max="6159" width="15.5703125" bestFit="1" customWidth="1"/>
    <col min="6160" max="6160" width="9.140625" customWidth="1"/>
    <col min="6400" max="6400" width="10" bestFit="1" customWidth="1"/>
    <col min="6401" max="6404" width="11.7109375" bestFit="1" customWidth="1"/>
    <col min="6405" max="6406" width="13.28515625" customWidth="1"/>
    <col min="6407" max="6407" width="11.7109375" bestFit="1" customWidth="1"/>
    <col min="6408" max="6408" width="12.28515625" bestFit="1" customWidth="1"/>
    <col min="6409" max="6412" width="11.7109375" bestFit="1" customWidth="1"/>
    <col min="6413" max="6413" width="14.7109375" bestFit="1" customWidth="1"/>
    <col min="6414" max="6414" width="24.28515625" customWidth="1"/>
    <col min="6415" max="6415" width="15.5703125" bestFit="1" customWidth="1"/>
    <col min="6416" max="6416" width="9.140625" customWidth="1"/>
    <col min="6656" max="6656" width="10" bestFit="1" customWidth="1"/>
    <col min="6657" max="6660" width="11.7109375" bestFit="1" customWidth="1"/>
    <col min="6661" max="6662" width="13.28515625" customWidth="1"/>
    <col min="6663" max="6663" width="11.7109375" bestFit="1" customWidth="1"/>
    <col min="6664" max="6664" width="12.28515625" bestFit="1" customWidth="1"/>
    <col min="6665" max="6668" width="11.7109375" bestFit="1" customWidth="1"/>
    <col min="6669" max="6669" width="14.7109375" bestFit="1" customWidth="1"/>
    <col min="6670" max="6670" width="24.28515625" customWidth="1"/>
    <col min="6671" max="6671" width="15.5703125" bestFit="1" customWidth="1"/>
    <col min="6672" max="6672" width="9.140625" customWidth="1"/>
    <col min="6912" max="6912" width="10" bestFit="1" customWidth="1"/>
    <col min="6913" max="6916" width="11.7109375" bestFit="1" customWidth="1"/>
    <col min="6917" max="6918" width="13.28515625" customWidth="1"/>
    <col min="6919" max="6919" width="11.7109375" bestFit="1" customWidth="1"/>
    <col min="6920" max="6920" width="12.28515625" bestFit="1" customWidth="1"/>
    <col min="6921" max="6924" width="11.7109375" bestFit="1" customWidth="1"/>
    <col min="6925" max="6925" width="14.7109375" bestFit="1" customWidth="1"/>
    <col min="6926" max="6926" width="24.28515625" customWidth="1"/>
    <col min="6927" max="6927" width="15.5703125" bestFit="1" customWidth="1"/>
    <col min="6928" max="6928" width="9.140625" customWidth="1"/>
    <col min="7168" max="7168" width="10" bestFit="1" customWidth="1"/>
    <col min="7169" max="7172" width="11.7109375" bestFit="1" customWidth="1"/>
    <col min="7173" max="7174" width="13.28515625" customWidth="1"/>
    <col min="7175" max="7175" width="11.7109375" bestFit="1" customWidth="1"/>
    <col min="7176" max="7176" width="12.28515625" bestFit="1" customWidth="1"/>
    <col min="7177" max="7180" width="11.7109375" bestFit="1" customWidth="1"/>
    <col min="7181" max="7181" width="14.7109375" bestFit="1" customWidth="1"/>
    <col min="7182" max="7182" width="24.28515625" customWidth="1"/>
    <col min="7183" max="7183" width="15.5703125" bestFit="1" customWidth="1"/>
    <col min="7184" max="7184" width="9.140625" customWidth="1"/>
    <col min="7424" max="7424" width="10" bestFit="1" customWidth="1"/>
    <col min="7425" max="7428" width="11.7109375" bestFit="1" customWidth="1"/>
    <col min="7429" max="7430" width="13.28515625" customWidth="1"/>
    <col min="7431" max="7431" width="11.7109375" bestFit="1" customWidth="1"/>
    <col min="7432" max="7432" width="12.28515625" bestFit="1" customWidth="1"/>
    <col min="7433" max="7436" width="11.7109375" bestFit="1" customWidth="1"/>
    <col min="7437" max="7437" width="14.7109375" bestFit="1" customWidth="1"/>
    <col min="7438" max="7438" width="24.28515625" customWidth="1"/>
    <col min="7439" max="7439" width="15.5703125" bestFit="1" customWidth="1"/>
    <col min="7440" max="7440" width="9.140625" customWidth="1"/>
    <col min="7680" max="7680" width="10" bestFit="1" customWidth="1"/>
    <col min="7681" max="7684" width="11.7109375" bestFit="1" customWidth="1"/>
    <col min="7685" max="7686" width="13.28515625" customWidth="1"/>
    <col min="7687" max="7687" width="11.7109375" bestFit="1" customWidth="1"/>
    <col min="7688" max="7688" width="12.28515625" bestFit="1" customWidth="1"/>
    <col min="7689" max="7692" width="11.7109375" bestFit="1" customWidth="1"/>
    <col min="7693" max="7693" width="14.7109375" bestFit="1" customWidth="1"/>
    <col min="7694" max="7694" width="24.28515625" customWidth="1"/>
    <col min="7695" max="7695" width="15.5703125" bestFit="1" customWidth="1"/>
    <col min="7696" max="7696" width="9.140625" customWidth="1"/>
    <col min="7936" max="7936" width="10" bestFit="1" customWidth="1"/>
    <col min="7937" max="7940" width="11.7109375" bestFit="1" customWidth="1"/>
    <col min="7941" max="7942" width="13.28515625" customWidth="1"/>
    <col min="7943" max="7943" width="11.7109375" bestFit="1" customWidth="1"/>
    <col min="7944" max="7944" width="12.28515625" bestFit="1" customWidth="1"/>
    <col min="7945" max="7948" width="11.7109375" bestFit="1" customWidth="1"/>
    <col min="7949" max="7949" width="14.7109375" bestFit="1" customWidth="1"/>
    <col min="7950" max="7950" width="24.28515625" customWidth="1"/>
    <col min="7951" max="7951" width="15.5703125" bestFit="1" customWidth="1"/>
    <col min="7952" max="7952" width="9.140625" customWidth="1"/>
    <col min="8192" max="8192" width="10" bestFit="1" customWidth="1"/>
    <col min="8193" max="8196" width="11.7109375" bestFit="1" customWidth="1"/>
    <col min="8197" max="8198" width="13.28515625" customWidth="1"/>
    <col min="8199" max="8199" width="11.7109375" bestFit="1" customWidth="1"/>
    <col min="8200" max="8200" width="12.28515625" bestFit="1" customWidth="1"/>
    <col min="8201" max="8204" width="11.7109375" bestFit="1" customWidth="1"/>
    <col min="8205" max="8205" width="14.7109375" bestFit="1" customWidth="1"/>
    <col min="8206" max="8206" width="24.28515625" customWidth="1"/>
    <col min="8207" max="8207" width="15.5703125" bestFit="1" customWidth="1"/>
    <col min="8208" max="8208" width="9.140625" customWidth="1"/>
    <col min="8448" max="8448" width="10" bestFit="1" customWidth="1"/>
    <col min="8449" max="8452" width="11.7109375" bestFit="1" customWidth="1"/>
    <col min="8453" max="8454" width="13.28515625" customWidth="1"/>
    <col min="8455" max="8455" width="11.7109375" bestFit="1" customWidth="1"/>
    <col min="8456" max="8456" width="12.28515625" bestFit="1" customWidth="1"/>
    <col min="8457" max="8460" width="11.7109375" bestFit="1" customWidth="1"/>
    <col min="8461" max="8461" width="14.7109375" bestFit="1" customWidth="1"/>
    <col min="8462" max="8462" width="24.28515625" customWidth="1"/>
    <col min="8463" max="8463" width="15.5703125" bestFit="1" customWidth="1"/>
    <col min="8464" max="8464" width="9.140625" customWidth="1"/>
    <col min="8704" max="8704" width="10" bestFit="1" customWidth="1"/>
    <col min="8705" max="8708" width="11.7109375" bestFit="1" customWidth="1"/>
    <col min="8709" max="8710" width="13.28515625" customWidth="1"/>
    <col min="8711" max="8711" width="11.7109375" bestFit="1" customWidth="1"/>
    <col min="8712" max="8712" width="12.28515625" bestFit="1" customWidth="1"/>
    <col min="8713" max="8716" width="11.7109375" bestFit="1" customWidth="1"/>
    <col min="8717" max="8717" width="14.7109375" bestFit="1" customWidth="1"/>
    <col min="8718" max="8718" width="24.28515625" customWidth="1"/>
    <col min="8719" max="8719" width="15.5703125" bestFit="1" customWidth="1"/>
    <col min="8720" max="8720" width="9.140625" customWidth="1"/>
    <col min="8960" max="8960" width="10" bestFit="1" customWidth="1"/>
    <col min="8961" max="8964" width="11.7109375" bestFit="1" customWidth="1"/>
    <col min="8965" max="8966" width="13.28515625" customWidth="1"/>
    <col min="8967" max="8967" width="11.7109375" bestFit="1" customWidth="1"/>
    <col min="8968" max="8968" width="12.28515625" bestFit="1" customWidth="1"/>
    <col min="8969" max="8972" width="11.7109375" bestFit="1" customWidth="1"/>
    <col min="8973" max="8973" width="14.7109375" bestFit="1" customWidth="1"/>
    <col min="8974" max="8974" width="24.28515625" customWidth="1"/>
    <col min="8975" max="8975" width="15.5703125" bestFit="1" customWidth="1"/>
    <col min="8976" max="8976" width="9.140625" customWidth="1"/>
    <col min="9216" max="9216" width="10" bestFit="1" customWidth="1"/>
    <col min="9217" max="9220" width="11.7109375" bestFit="1" customWidth="1"/>
    <col min="9221" max="9222" width="13.28515625" customWidth="1"/>
    <col min="9223" max="9223" width="11.7109375" bestFit="1" customWidth="1"/>
    <col min="9224" max="9224" width="12.28515625" bestFit="1" customWidth="1"/>
    <col min="9225" max="9228" width="11.7109375" bestFit="1" customWidth="1"/>
    <col min="9229" max="9229" width="14.7109375" bestFit="1" customWidth="1"/>
    <col min="9230" max="9230" width="24.28515625" customWidth="1"/>
    <col min="9231" max="9231" width="15.5703125" bestFit="1" customWidth="1"/>
    <col min="9232" max="9232" width="9.140625" customWidth="1"/>
    <col min="9472" max="9472" width="10" bestFit="1" customWidth="1"/>
    <col min="9473" max="9476" width="11.7109375" bestFit="1" customWidth="1"/>
    <col min="9477" max="9478" width="13.28515625" customWidth="1"/>
    <col min="9479" max="9479" width="11.7109375" bestFit="1" customWidth="1"/>
    <col min="9480" max="9480" width="12.28515625" bestFit="1" customWidth="1"/>
    <col min="9481" max="9484" width="11.7109375" bestFit="1" customWidth="1"/>
    <col min="9485" max="9485" width="14.7109375" bestFit="1" customWidth="1"/>
    <col min="9486" max="9486" width="24.28515625" customWidth="1"/>
    <col min="9487" max="9487" width="15.5703125" bestFit="1" customWidth="1"/>
    <col min="9488" max="9488" width="9.140625" customWidth="1"/>
    <col min="9728" max="9728" width="10" bestFit="1" customWidth="1"/>
    <col min="9729" max="9732" width="11.7109375" bestFit="1" customWidth="1"/>
    <col min="9733" max="9734" width="13.28515625" customWidth="1"/>
    <col min="9735" max="9735" width="11.7109375" bestFit="1" customWidth="1"/>
    <col min="9736" max="9736" width="12.28515625" bestFit="1" customWidth="1"/>
    <col min="9737" max="9740" width="11.7109375" bestFit="1" customWidth="1"/>
    <col min="9741" max="9741" width="14.7109375" bestFit="1" customWidth="1"/>
    <col min="9742" max="9742" width="24.28515625" customWidth="1"/>
    <col min="9743" max="9743" width="15.5703125" bestFit="1" customWidth="1"/>
    <col min="9744" max="9744" width="9.140625" customWidth="1"/>
    <col min="9984" max="9984" width="10" bestFit="1" customWidth="1"/>
    <col min="9985" max="9988" width="11.7109375" bestFit="1" customWidth="1"/>
    <col min="9989" max="9990" width="13.28515625" customWidth="1"/>
    <col min="9991" max="9991" width="11.7109375" bestFit="1" customWidth="1"/>
    <col min="9992" max="9992" width="12.28515625" bestFit="1" customWidth="1"/>
    <col min="9993" max="9996" width="11.7109375" bestFit="1" customWidth="1"/>
    <col min="9997" max="9997" width="14.7109375" bestFit="1" customWidth="1"/>
    <col min="9998" max="9998" width="24.28515625" customWidth="1"/>
    <col min="9999" max="9999" width="15.5703125" bestFit="1" customWidth="1"/>
    <col min="10000" max="10000" width="9.140625" customWidth="1"/>
    <col min="10240" max="10240" width="10" bestFit="1" customWidth="1"/>
    <col min="10241" max="10244" width="11.7109375" bestFit="1" customWidth="1"/>
    <col min="10245" max="10246" width="13.28515625" customWidth="1"/>
    <col min="10247" max="10247" width="11.7109375" bestFit="1" customWidth="1"/>
    <col min="10248" max="10248" width="12.28515625" bestFit="1" customWidth="1"/>
    <col min="10249" max="10252" width="11.7109375" bestFit="1" customWidth="1"/>
    <col min="10253" max="10253" width="14.7109375" bestFit="1" customWidth="1"/>
    <col min="10254" max="10254" width="24.28515625" customWidth="1"/>
    <col min="10255" max="10255" width="15.5703125" bestFit="1" customWidth="1"/>
    <col min="10256" max="10256" width="9.140625" customWidth="1"/>
    <col min="10496" max="10496" width="10" bestFit="1" customWidth="1"/>
    <col min="10497" max="10500" width="11.7109375" bestFit="1" customWidth="1"/>
    <col min="10501" max="10502" width="13.28515625" customWidth="1"/>
    <col min="10503" max="10503" width="11.7109375" bestFit="1" customWidth="1"/>
    <col min="10504" max="10504" width="12.28515625" bestFit="1" customWidth="1"/>
    <col min="10505" max="10508" width="11.7109375" bestFit="1" customWidth="1"/>
    <col min="10509" max="10509" width="14.7109375" bestFit="1" customWidth="1"/>
    <col min="10510" max="10510" width="24.28515625" customWidth="1"/>
    <col min="10511" max="10511" width="15.5703125" bestFit="1" customWidth="1"/>
    <col min="10512" max="10512" width="9.140625" customWidth="1"/>
    <col min="10752" max="10752" width="10" bestFit="1" customWidth="1"/>
    <col min="10753" max="10756" width="11.7109375" bestFit="1" customWidth="1"/>
    <col min="10757" max="10758" width="13.28515625" customWidth="1"/>
    <col min="10759" max="10759" width="11.7109375" bestFit="1" customWidth="1"/>
    <col min="10760" max="10760" width="12.28515625" bestFit="1" customWidth="1"/>
    <col min="10761" max="10764" width="11.7109375" bestFit="1" customWidth="1"/>
    <col min="10765" max="10765" width="14.7109375" bestFit="1" customWidth="1"/>
    <col min="10766" max="10766" width="24.28515625" customWidth="1"/>
    <col min="10767" max="10767" width="15.5703125" bestFit="1" customWidth="1"/>
    <col min="10768" max="10768" width="9.140625" customWidth="1"/>
    <col min="11008" max="11008" width="10" bestFit="1" customWidth="1"/>
    <col min="11009" max="11012" width="11.7109375" bestFit="1" customWidth="1"/>
    <col min="11013" max="11014" width="13.28515625" customWidth="1"/>
    <col min="11015" max="11015" width="11.7109375" bestFit="1" customWidth="1"/>
    <col min="11016" max="11016" width="12.28515625" bestFit="1" customWidth="1"/>
    <col min="11017" max="11020" width="11.7109375" bestFit="1" customWidth="1"/>
    <col min="11021" max="11021" width="14.7109375" bestFit="1" customWidth="1"/>
    <col min="11022" max="11022" width="24.28515625" customWidth="1"/>
    <col min="11023" max="11023" width="15.5703125" bestFit="1" customWidth="1"/>
    <col min="11024" max="11024" width="9.140625" customWidth="1"/>
    <col min="11264" max="11264" width="10" bestFit="1" customWidth="1"/>
    <col min="11265" max="11268" width="11.7109375" bestFit="1" customWidth="1"/>
    <col min="11269" max="11270" width="13.28515625" customWidth="1"/>
    <col min="11271" max="11271" width="11.7109375" bestFit="1" customWidth="1"/>
    <col min="11272" max="11272" width="12.28515625" bestFit="1" customWidth="1"/>
    <col min="11273" max="11276" width="11.7109375" bestFit="1" customWidth="1"/>
    <col min="11277" max="11277" width="14.7109375" bestFit="1" customWidth="1"/>
    <col min="11278" max="11278" width="24.28515625" customWidth="1"/>
    <col min="11279" max="11279" width="15.5703125" bestFit="1" customWidth="1"/>
    <col min="11280" max="11280" width="9.140625" customWidth="1"/>
    <col min="11520" max="11520" width="10" bestFit="1" customWidth="1"/>
    <col min="11521" max="11524" width="11.7109375" bestFit="1" customWidth="1"/>
    <col min="11525" max="11526" width="13.28515625" customWidth="1"/>
    <col min="11527" max="11527" width="11.7109375" bestFit="1" customWidth="1"/>
    <col min="11528" max="11528" width="12.28515625" bestFit="1" customWidth="1"/>
    <col min="11529" max="11532" width="11.7109375" bestFit="1" customWidth="1"/>
    <col min="11533" max="11533" width="14.7109375" bestFit="1" customWidth="1"/>
    <col min="11534" max="11534" width="24.28515625" customWidth="1"/>
    <col min="11535" max="11535" width="15.5703125" bestFit="1" customWidth="1"/>
    <col min="11536" max="11536" width="9.140625" customWidth="1"/>
    <col min="11776" max="11776" width="10" bestFit="1" customWidth="1"/>
    <col min="11777" max="11780" width="11.7109375" bestFit="1" customWidth="1"/>
    <col min="11781" max="11782" width="13.28515625" customWidth="1"/>
    <col min="11783" max="11783" width="11.7109375" bestFit="1" customWidth="1"/>
    <col min="11784" max="11784" width="12.28515625" bestFit="1" customWidth="1"/>
    <col min="11785" max="11788" width="11.7109375" bestFit="1" customWidth="1"/>
    <col min="11789" max="11789" width="14.7109375" bestFit="1" customWidth="1"/>
    <col min="11790" max="11790" width="24.28515625" customWidth="1"/>
    <col min="11791" max="11791" width="15.5703125" bestFit="1" customWidth="1"/>
    <col min="11792" max="11792" width="9.140625" customWidth="1"/>
    <col min="12032" max="12032" width="10" bestFit="1" customWidth="1"/>
    <col min="12033" max="12036" width="11.7109375" bestFit="1" customWidth="1"/>
    <col min="12037" max="12038" width="13.28515625" customWidth="1"/>
    <col min="12039" max="12039" width="11.7109375" bestFit="1" customWidth="1"/>
    <col min="12040" max="12040" width="12.28515625" bestFit="1" customWidth="1"/>
    <col min="12041" max="12044" width="11.7109375" bestFit="1" customWidth="1"/>
    <col min="12045" max="12045" width="14.7109375" bestFit="1" customWidth="1"/>
    <col min="12046" max="12046" width="24.28515625" customWidth="1"/>
    <col min="12047" max="12047" width="15.5703125" bestFit="1" customWidth="1"/>
    <col min="12048" max="12048" width="9.140625" customWidth="1"/>
    <col min="12288" max="12288" width="10" bestFit="1" customWidth="1"/>
    <col min="12289" max="12292" width="11.7109375" bestFit="1" customWidth="1"/>
    <col min="12293" max="12294" width="13.28515625" customWidth="1"/>
    <col min="12295" max="12295" width="11.7109375" bestFit="1" customWidth="1"/>
    <col min="12296" max="12296" width="12.28515625" bestFit="1" customWidth="1"/>
    <col min="12297" max="12300" width="11.7109375" bestFit="1" customWidth="1"/>
    <col min="12301" max="12301" width="14.7109375" bestFit="1" customWidth="1"/>
    <col min="12302" max="12302" width="24.28515625" customWidth="1"/>
    <col min="12303" max="12303" width="15.5703125" bestFit="1" customWidth="1"/>
    <col min="12304" max="12304" width="9.140625" customWidth="1"/>
    <col min="12544" max="12544" width="10" bestFit="1" customWidth="1"/>
    <col min="12545" max="12548" width="11.7109375" bestFit="1" customWidth="1"/>
    <col min="12549" max="12550" width="13.28515625" customWidth="1"/>
    <col min="12551" max="12551" width="11.7109375" bestFit="1" customWidth="1"/>
    <col min="12552" max="12552" width="12.28515625" bestFit="1" customWidth="1"/>
    <col min="12553" max="12556" width="11.7109375" bestFit="1" customWidth="1"/>
    <col min="12557" max="12557" width="14.7109375" bestFit="1" customWidth="1"/>
    <col min="12558" max="12558" width="24.28515625" customWidth="1"/>
    <col min="12559" max="12559" width="15.5703125" bestFit="1" customWidth="1"/>
    <col min="12560" max="12560" width="9.140625" customWidth="1"/>
    <col min="12800" max="12800" width="10" bestFit="1" customWidth="1"/>
    <col min="12801" max="12804" width="11.7109375" bestFit="1" customWidth="1"/>
    <col min="12805" max="12806" width="13.28515625" customWidth="1"/>
    <col min="12807" max="12807" width="11.7109375" bestFit="1" customWidth="1"/>
    <col min="12808" max="12808" width="12.28515625" bestFit="1" customWidth="1"/>
    <col min="12809" max="12812" width="11.7109375" bestFit="1" customWidth="1"/>
    <col min="12813" max="12813" width="14.7109375" bestFit="1" customWidth="1"/>
    <col min="12814" max="12814" width="24.28515625" customWidth="1"/>
    <col min="12815" max="12815" width="15.5703125" bestFit="1" customWidth="1"/>
    <col min="12816" max="12816" width="9.140625" customWidth="1"/>
    <col min="13056" max="13056" width="10" bestFit="1" customWidth="1"/>
    <col min="13057" max="13060" width="11.7109375" bestFit="1" customWidth="1"/>
    <col min="13061" max="13062" width="13.28515625" customWidth="1"/>
    <col min="13063" max="13063" width="11.7109375" bestFit="1" customWidth="1"/>
    <col min="13064" max="13064" width="12.28515625" bestFit="1" customWidth="1"/>
    <col min="13065" max="13068" width="11.7109375" bestFit="1" customWidth="1"/>
    <col min="13069" max="13069" width="14.7109375" bestFit="1" customWidth="1"/>
    <col min="13070" max="13070" width="24.28515625" customWidth="1"/>
    <col min="13071" max="13071" width="15.5703125" bestFit="1" customWidth="1"/>
    <col min="13072" max="13072" width="9.140625" customWidth="1"/>
    <col min="13312" max="13312" width="10" bestFit="1" customWidth="1"/>
    <col min="13313" max="13316" width="11.7109375" bestFit="1" customWidth="1"/>
    <col min="13317" max="13318" width="13.28515625" customWidth="1"/>
    <col min="13319" max="13319" width="11.7109375" bestFit="1" customWidth="1"/>
    <col min="13320" max="13320" width="12.28515625" bestFit="1" customWidth="1"/>
    <col min="13321" max="13324" width="11.7109375" bestFit="1" customWidth="1"/>
    <col min="13325" max="13325" width="14.7109375" bestFit="1" customWidth="1"/>
    <col min="13326" max="13326" width="24.28515625" customWidth="1"/>
    <col min="13327" max="13327" width="15.5703125" bestFit="1" customWidth="1"/>
    <col min="13328" max="13328" width="9.140625" customWidth="1"/>
    <col min="13568" max="13568" width="10" bestFit="1" customWidth="1"/>
    <col min="13569" max="13572" width="11.7109375" bestFit="1" customWidth="1"/>
    <col min="13573" max="13574" width="13.28515625" customWidth="1"/>
    <col min="13575" max="13575" width="11.7109375" bestFit="1" customWidth="1"/>
    <col min="13576" max="13576" width="12.28515625" bestFit="1" customWidth="1"/>
    <col min="13577" max="13580" width="11.7109375" bestFit="1" customWidth="1"/>
    <col min="13581" max="13581" width="14.7109375" bestFit="1" customWidth="1"/>
    <col min="13582" max="13582" width="24.28515625" customWidth="1"/>
    <col min="13583" max="13583" width="15.5703125" bestFit="1" customWidth="1"/>
    <col min="13584" max="13584" width="9.140625" customWidth="1"/>
    <col min="13824" max="13824" width="10" bestFit="1" customWidth="1"/>
    <col min="13825" max="13828" width="11.7109375" bestFit="1" customWidth="1"/>
    <col min="13829" max="13830" width="13.28515625" customWidth="1"/>
    <col min="13831" max="13831" width="11.7109375" bestFit="1" customWidth="1"/>
    <col min="13832" max="13832" width="12.28515625" bestFit="1" customWidth="1"/>
    <col min="13833" max="13836" width="11.7109375" bestFit="1" customWidth="1"/>
    <col min="13837" max="13837" width="14.7109375" bestFit="1" customWidth="1"/>
    <col min="13838" max="13838" width="24.28515625" customWidth="1"/>
    <col min="13839" max="13839" width="15.5703125" bestFit="1" customWidth="1"/>
    <col min="13840" max="13840" width="9.140625" customWidth="1"/>
    <col min="14080" max="14080" width="10" bestFit="1" customWidth="1"/>
    <col min="14081" max="14084" width="11.7109375" bestFit="1" customWidth="1"/>
    <col min="14085" max="14086" width="13.28515625" customWidth="1"/>
    <col min="14087" max="14087" width="11.7109375" bestFit="1" customWidth="1"/>
    <col min="14088" max="14088" width="12.28515625" bestFit="1" customWidth="1"/>
    <col min="14089" max="14092" width="11.7109375" bestFit="1" customWidth="1"/>
    <col min="14093" max="14093" width="14.7109375" bestFit="1" customWidth="1"/>
    <col min="14094" max="14094" width="24.28515625" customWidth="1"/>
    <col min="14095" max="14095" width="15.5703125" bestFit="1" customWidth="1"/>
    <col min="14096" max="14096" width="9.140625" customWidth="1"/>
    <col min="14336" max="14336" width="10" bestFit="1" customWidth="1"/>
    <col min="14337" max="14340" width="11.7109375" bestFit="1" customWidth="1"/>
    <col min="14341" max="14342" width="13.28515625" customWidth="1"/>
    <col min="14343" max="14343" width="11.7109375" bestFit="1" customWidth="1"/>
    <col min="14344" max="14344" width="12.28515625" bestFit="1" customWidth="1"/>
    <col min="14345" max="14348" width="11.7109375" bestFit="1" customWidth="1"/>
    <col min="14349" max="14349" width="14.7109375" bestFit="1" customWidth="1"/>
    <col min="14350" max="14350" width="24.28515625" customWidth="1"/>
    <col min="14351" max="14351" width="15.5703125" bestFit="1" customWidth="1"/>
    <col min="14352" max="14352" width="9.140625" customWidth="1"/>
    <col min="14592" max="14592" width="10" bestFit="1" customWidth="1"/>
    <col min="14593" max="14596" width="11.7109375" bestFit="1" customWidth="1"/>
    <col min="14597" max="14598" width="13.28515625" customWidth="1"/>
    <col min="14599" max="14599" width="11.7109375" bestFit="1" customWidth="1"/>
    <col min="14600" max="14600" width="12.28515625" bestFit="1" customWidth="1"/>
    <col min="14601" max="14604" width="11.7109375" bestFit="1" customWidth="1"/>
    <col min="14605" max="14605" width="14.7109375" bestFit="1" customWidth="1"/>
    <col min="14606" max="14606" width="24.28515625" customWidth="1"/>
    <col min="14607" max="14607" width="15.5703125" bestFit="1" customWidth="1"/>
    <col min="14608" max="14608" width="9.140625" customWidth="1"/>
    <col min="14848" max="14848" width="10" bestFit="1" customWidth="1"/>
    <col min="14849" max="14852" width="11.7109375" bestFit="1" customWidth="1"/>
    <col min="14853" max="14854" width="13.28515625" customWidth="1"/>
    <col min="14855" max="14855" width="11.7109375" bestFit="1" customWidth="1"/>
    <col min="14856" max="14856" width="12.28515625" bestFit="1" customWidth="1"/>
    <col min="14857" max="14860" width="11.7109375" bestFit="1" customWidth="1"/>
    <col min="14861" max="14861" width="14.7109375" bestFit="1" customWidth="1"/>
    <col min="14862" max="14862" width="24.28515625" customWidth="1"/>
    <col min="14863" max="14863" width="15.5703125" bestFit="1" customWidth="1"/>
    <col min="14864" max="14864" width="9.140625" customWidth="1"/>
    <col min="15104" max="15104" width="10" bestFit="1" customWidth="1"/>
    <col min="15105" max="15108" width="11.7109375" bestFit="1" customWidth="1"/>
    <col min="15109" max="15110" width="13.28515625" customWidth="1"/>
    <col min="15111" max="15111" width="11.7109375" bestFit="1" customWidth="1"/>
    <col min="15112" max="15112" width="12.28515625" bestFit="1" customWidth="1"/>
    <col min="15113" max="15116" width="11.7109375" bestFit="1" customWidth="1"/>
    <col min="15117" max="15117" width="14.7109375" bestFit="1" customWidth="1"/>
    <col min="15118" max="15118" width="24.28515625" customWidth="1"/>
    <col min="15119" max="15119" width="15.5703125" bestFit="1" customWidth="1"/>
    <col min="15120" max="15120" width="9.140625" customWidth="1"/>
    <col min="15360" max="15360" width="10" bestFit="1" customWidth="1"/>
    <col min="15361" max="15364" width="11.7109375" bestFit="1" customWidth="1"/>
    <col min="15365" max="15366" width="13.28515625" customWidth="1"/>
    <col min="15367" max="15367" width="11.7109375" bestFit="1" customWidth="1"/>
    <col min="15368" max="15368" width="12.28515625" bestFit="1" customWidth="1"/>
    <col min="15369" max="15372" width="11.7109375" bestFit="1" customWidth="1"/>
    <col min="15373" max="15373" width="14.7109375" bestFit="1" customWidth="1"/>
    <col min="15374" max="15374" width="24.28515625" customWidth="1"/>
    <col min="15375" max="15375" width="15.5703125" bestFit="1" customWidth="1"/>
    <col min="15376" max="15376" width="9.140625" customWidth="1"/>
    <col min="15616" max="15616" width="10" bestFit="1" customWidth="1"/>
    <col min="15617" max="15620" width="11.7109375" bestFit="1" customWidth="1"/>
    <col min="15621" max="15622" width="13.28515625" customWidth="1"/>
    <col min="15623" max="15623" width="11.7109375" bestFit="1" customWidth="1"/>
    <col min="15624" max="15624" width="12.28515625" bestFit="1" customWidth="1"/>
    <col min="15625" max="15628" width="11.7109375" bestFit="1" customWidth="1"/>
    <col min="15629" max="15629" width="14.7109375" bestFit="1" customWidth="1"/>
    <col min="15630" max="15630" width="24.28515625" customWidth="1"/>
    <col min="15631" max="15631" width="15.5703125" bestFit="1" customWidth="1"/>
    <col min="15632" max="15632" width="9.140625" customWidth="1"/>
    <col min="15872" max="15872" width="10" bestFit="1" customWidth="1"/>
    <col min="15873" max="15876" width="11.7109375" bestFit="1" customWidth="1"/>
    <col min="15877" max="15878" width="13.28515625" customWidth="1"/>
    <col min="15879" max="15879" width="11.7109375" bestFit="1" customWidth="1"/>
    <col min="15880" max="15880" width="12.28515625" bestFit="1" customWidth="1"/>
    <col min="15881" max="15884" width="11.7109375" bestFit="1" customWidth="1"/>
    <col min="15885" max="15885" width="14.7109375" bestFit="1" customWidth="1"/>
    <col min="15886" max="15886" width="24.28515625" customWidth="1"/>
    <col min="15887" max="15887" width="15.5703125" bestFit="1" customWidth="1"/>
    <col min="15888" max="15888" width="9.140625" customWidth="1"/>
    <col min="16128" max="16128" width="10" bestFit="1" customWidth="1"/>
    <col min="16129" max="16132" width="11.7109375" bestFit="1" customWidth="1"/>
    <col min="16133" max="16134" width="13.28515625" customWidth="1"/>
    <col min="16135" max="16135" width="11.7109375" bestFit="1" customWidth="1"/>
    <col min="16136" max="16136" width="12.28515625" bestFit="1" customWidth="1"/>
    <col min="16137" max="16140" width="11.7109375" bestFit="1" customWidth="1"/>
    <col min="16141" max="16141" width="14.7109375" bestFit="1" customWidth="1"/>
    <col min="16142" max="16142" width="24.28515625" customWidth="1"/>
    <col min="16143" max="16143" width="15.5703125" bestFit="1" customWidth="1"/>
    <col min="16144" max="16144" width="9.140625" customWidth="1"/>
  </cols>
  <sheetData>
    <row r="1" spans="1:16" x14ac:dyDescent="0.2">
      <c r="A1" s="52" t="s">
        <v>129</v>
      </c>
      <c r="B1" s="162" t="s">
        <v>169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6" s="56" customFormat="1" ht="15.75" x14ac:dyDescent="0.25">
      <c r="A2" s="54" t="s">
        <v>129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ht="13.5" thickBot="1" x14ac:dyDescent="0.25">
      <c r="C3" t="s">
        <v>129</v>
      </c>
      <c r="D3" t="s">
        <v>129</v>
      </c>
      <c r="E3" t="s">
        <v>129</v>
      </c>
      <c r="F3" t="s">
        <v>129</v>
      </c>
      <c r="G3" t="s">
        <v>129</v>
      </c>
      <c r="H3" t="s">
        <v>129</v>
      </c>
    </row>
    <row r="4" spans="1:16" s="62" customFormat="1" ht="21" customHeight="1" thickTop="1" thickBot="1" x14ac:dyDescent="0.3">
      <c r="A4" s="58"/>
      <c r="B4" s="59" t="s">
        <v>115</v>
      </c>
      <c r="C4" s="59" t="s">
        <v>116</v>
      </c>
      <c r="D4" s="60" t="s">
        <v>117</v>
      </c>
      <c r="E4" s="59" t="s">
        <v>118</v>
      </c>
      <c r="F4" s="59" t="s">
        <v>119</v>
      </c>
      <c r="G4" s="60" t="s">
        <v>120</v>
      </c>
      <c r="H4" s="60" t="s">
        <v>121</v>
      </c>
      <c r="I4" s="59" t="s">
        <v>130</v>
      </c>
      <c r="J4" s="61" t="s">
        <v>122</v>
      </c>
      <c r="K4" s="60" t="s">
        <v>123</v>
      </c>
      <c r="L4" s="60" t="s">
        <v>124</v>
      </c>
      <c r="M4" s="60" t="s">
        <v>88</v>
      </c>
      <c r="N4" s="59" t="s">
        <v>0</v>
      </c>
    </row>
    <row r="5" spans="1:16" ht="21" customHeight="1" thickTop="1" thickBot="1" x14ac:dyDescent="0.3">
      <c r="A5" s="63" t="s">
        <v>110</v>
      </c>
      <c r="B5" s="64">
        <v>3493390.7839600001</v>
      </c>
      <c r="C5" s="64">
        <v>3376839.23098</v>
      </c>
      <c r="D5" s="64">
        <v>3595032.7105299998</v>
      </c>
      <c r="E5" s="64">
        <v>3701365.0512299999</v>
      </c>
      <c r="F5" s="64">
        <v>3832851.1174699999</v>
      </c>
      <c r="G5" s="64">
        <v>3442328.9387500002</v>
      </c>
      <c r="H5" s="64">
        <v>3539142.0243299999</v>
      </c>
      <c r="I5" s="64">
        <v>3215869.7358200001</v>
      </c>
      <c r="J5" s="64">
        <v>3863347.5337499999</v>
      </c>
      <c r="K5" s="64">
        <v>3763856.4774799999</v>
      </c>
      <c r="L5" s="64">
        <v>3733710.7454300001</v>
      </c>
      <c r="M5" s="64">
        <v>4009553.4262000001</v>
      </c>
      <c r="N5" s="65">
        <v>43567287.775930002</v>
      </c>
      <c r="O5" s="66"/>
    </row>
    <row r="6" spans="1:16" ht="21" customHeight="1" thickTop="1" thickBot="1" x14ac:dyDescent="0.3">
      <c r="A6" s="63" t="s">
        <v>114</v>
      </c>
      <c r="B6" s="64">
        <v>1553874.6990199999</v>
      </c>
      <c r="C6" s="64">
        <v>1912353.53523</v>
      </c>
      <c r="D6" s="64">
        <v>2221672.3227900001</v>
      </c>
      <c r="E6" s="64">
        <v>2191788.19557</v>
      </c>
      <c r="F6" s="64">
        <v>2183398.6065199999</v>
      </c>
      <c r="G6" s="64">
        <v>2178172.4089799998</v>
      </c>
      <c r="H6" s="64">
        <v>2119559.2040800001</v>
      </c>
      <c r="I6" s="64">
        <v>1403268.2668000001</v>
      </c>
      <c r="J6" s="64">
        <v>2077221.15857</v>
      </c>
      <c r="K6" s="64">
        <v>1840887.07234</v>
      </c>
      <c r="L6" s="64">
        <v>1905791.56596</v>
      </c>
      <c r="M6" s="64">
        <v>1891826.8411099999</v>
      </c>
      <c r="N6" s="65">
        <v>23479813.876970001</v>
      </c>
    </row>
    <row r="7" spans="1:16" ht="21" customHeight="1" thickTop="1" thickBot="1" x14ac:dyDescent="0.3">
      <c r="A7" s="63" t="s">
        <v>111</v>
      </c>
      <c r="B7" s="64">
        <v>1737499.83525</v>
      </c>
      <c r="C7" s="64">
        <v>1630285.7543200001</v>
      </c>
      <c r="D7" s="64">
        <v>1751570.43007</v>
      </c>
      <c r="E7" s="64">
        <v>1721663.0174700001</v>
      </c>
      <c r="F7" s="64">
        <v>1788845.9939999999</v>
      </c>
      <c r="G7" s="64">
        <v>1744758.69043</v>
      </c>
      <c r="H7" s="64">
        <v>1877458.85094</v>
      </c>
      <c r="I7" s="64">
        <v>1694281.5423900001</v>
      </c>
      <c r="J7" s="64">
        <v>1851127.6668499999</v>
      </c>
      <c r="K7" s="64">
        <v>1644494.3072299999</v>
      </c>
      <c r="L7" s="64">
        <v>1636764.9804499999</v>
      </c>
      <c r="M7" s="64">
        <v>1559808.64429</v>
      </c>
      <c r="N7" s="65">
        <v>20638559.713690002</v>
      </c>
    </row>
    <row r="8" spans="1:16" ht="21" customHeight="1" thickTop="1" thickBot="1" x14ac:dyDescent="0.3">
      <c r="A8" s="63" t="s">
        <v>102</v>
      </c>
      <c r="B8" s="64">
        <v>1044842.71335</v>
      </c>
      <c r="C8" s="64">
        <v>1107775.7063500001</v>
      </c>
      <c r="D8" s="64">
        <v>1079059.1801700001</v>
      </c>
      <c r="E8" s="64">
        <v>1060087.42466</v>
      </c>
      <c r="F8" s="64">
        <v>1038702.19486</v>
      </c>
      <c r="G8" s="64">
        <v>944287.54726000002</v>
      </c>
      <c r="H8" s="64">
        <v>968786.44632999995</v>
      </c>
      <c r="I8" s="64">
        <v>954478.46206000005</v>
      </c>
      <c r="J8" s="64">
        <v>1152128.4697700001</v>
      </c>
      <c r="K8" s="64">
        <v>1140894.1710000001</v>
      </c>
      <c r="L8" s="64">
        <v>1228648.23377</v>
      </c>
      <c r="M8" s="64">
        <v>1162039.8812800001</v>
      </c>
      <c r="N8" s="65">
        <v>12881730.43086</v>
      </c>
    </row>
    <row r="9" spans="1:16" ht="21" customHeight="1" thickTop="1" thickBot="1" x14ac:dyDescent="0.3">
      <c r="A9" s="63" t="s">
        <v>113</v>
      </c>
      <c r="B9" s="64">
        <v>1017141.2480500001</v>
      </c>
      <c r="C9" s="64">
        <v>1007504.84227</v>
      </c>
      <c r="D9" s="64">
        <v>1071267.6039199999</v>
      </c>
      <c r="E9" s="64">
        <v>1146664.39748</v>
      </c>
      <c r="F9" s="64">
        <v>1153986.2461600001</v>
      </c>
      <c r="G9" s="64">
        <v>1101773.97015</v>
      </c>
      <c r="H9" s="64">
        <v>1063864.6234500001</v>
      </c>
      <c r="I9" s="64">
        <v>936914.44883000001</v>
      </c>
      <c r="J9" s="64">
        <v>1119266.43628</v>
      </c>
      <c r="K9" s="64">
        <v>977749.66252000001</v>
      </c>
      <c r="L9" s="64">
        <v>1060773.81012</v>
      </c>
      <c r="M9" s="64">
        <v>1146077.1610000001</v>
      </c>
      <c r="N9" s="65">
        <v>12802984.450230001</v>
      </c>
    </row>
    <row r="10" spans="1:16" ht="21" customHeight="1" thickTop="1" thickBot="1" x14ac:dyDescent="0.3">
      <c r="A10" s="63" t="s">
        <v>107</v>
      </c>
      <c r="B10" s="64">
        <v>1061048.5614400001</v>
      </c>
      <c r="C10" s="64">
        <v>964471.58944999997</v>
      </c>
      <c r="D10" s="64">
        <v>1095703.7035000001</v>
      </c>
      <c r="E10" s="64">
        <v>1024730.66846</v>
      </c>
      <c r="F10" s="64">
        <v>1091976.2174199999</v>
      </c>
      <c r="G10" s="64">
        <v>1083161.0933300001</v>
      </c>
      <c r="H10" s="64">
        <v>978627.16975</v>
      </c>
      <c r="I10" s="64">
        <v>951446.03925000003</v>
      </c>
      <c r="J10" s="64">
        <v>992969.52982000005</v>
      </c>
      <c r="K10" s="64">
        <v>1021703.83381</v>
      </c>
      <c r="L10" s="64">
        <v>952470.23600000003</v>
      </c>
      <c r="M10" s="64">
        <v>997236.93821000005</v>
      </c>
      <c r="N10" s="65">
        <v>12215545.58044</v>
      </c>
    </row>
    <row r="11" spans="1:16" ht="21" customHeight="1" thickTop="1" thickBot="1" x14ac:dyDescent="0.3">
      <c r="A11" s="63" t="s">
        <v>108</v>
      </c>
      <c r="B11" s="64">
        <v>775106.85725</v>
      </c>
      <c r="C11" s="64">
        <v>741166.67027</v>
      </c>
      <c r="D11" s="64">
        <v>758781.04131999996</v>
      </c>
      <c r="E11" s="64">
        <v>808370.21985999995</v>
      </c>
      <c r="F11" s="64">
        <v>772078.15333</v>
      </c>
      <c r="G11" s="64">
        <v>676267.68397000001</v>
      </c>
      <c r="H11" s="64">
        <v>586392.24974999996</v>
      </c>
      <c r="I11" s="64">
        <v>636352.39968999999</v>
      </c>
      <c r="J11" s="64">
        <v>829398.20856000006</v>
      </c>
      <c r="K11" s="64">
        <v>780538.65952999995</v>
      </c>
      <c r="L11" s="64">
        <v>821264.09271999996</v>
      </c>
      <c r="M11" s="64">
        <v>817320.27567999996</v>
      </c>
      <c r="N11" s="65">
        <v>9003036.51193</v>
      </c>
    </row>
    <row r="12" spans="1:16" ht="21" customHeight="1" thickTop="1" thickBot="1" x14ac:dyDescent="0.3">
      <c r="A12" s="63" t="s">
        <v>109</v>
      </c>
      <c r="B12" s="64">
        <v>528629.21941000002</v>
      </c>
      <c r="C12" s="64">
        <v>570979.74002999999</v>
      </c>
      <c r="D12" s="64">
        <v>601852.06616000005</v>
      </c>
      <c r="E12" s="64">
        <v>587881.93114</v>
      </c>
      <c r="F12" s="64">
        <v>624725.94065999996</v>
      </c>
      <c r="G12" s="64">
        <v>553291.68169999996</v>
      </c>
      <c r="H12" s="64">
        <v>548487.19178999995</v>
      </c>
      <c r="I12" s="64">
        <v>539453.67998000002</v>
      </c>
      <c r="J12" s="64">
        <v>546912.16434000002</v>
      </c>
      <c r="K12" s="64">
        <v>570854.82938000001</v>
      </c>
      <c r="L12" s="64">
        <v>618415.24789999996</v>
      </c>
      <c r="M12" s="64">
        <v>635520.35352</v>
      </c>
      <c r="N12" s="65">
        <v>6927004.0460099997</v>
      </c>
    </row>
    <row r="13" spans="1:16" ht="21" customHeight="1" thickTop="1" thickBot="1" x14ac:dyDescent="0.3">
      <c r="A13" s="63" t="s">
        <v>104</v>
      </c>
      <c r="B13" s="64">
        <v>243836.65017000001</v>
      </c>
      <c r="C13" s="64">
        <v>235207.37160000001</v>
      </c>
      <c r="D13" s="64">
        <v>262155.85080999997</v>
      </c>
      <c r="E13" s="64">
        <v>280377.01351999998</v>
      </c>
      <c r="F13" s="64">
        <v>309705.27325999999</v>
      </c>
      <c r="G13" s="64">
        <v>275531.67739999999</v>
      </c>
      <c r="H13" s="64">
        <v>235186.58213</v>
      </c>
      <c r="I13" s="64">
        <v>213569.80093</v>
      </c>
      <c r="J13" s="64">
        <v>243798.41633000001</v>
      </c>
      <c r="K13" s="64">
        <v>215397.74231999999</v>
      </c>
      <c r="L13" s="64">
        <v>209743.66880000001</v>
      </c>
      <c r="M13" s="64">
        <v>248760.79149999999</v>
      </c>
      <c r="N13" s="65">
        <v>2973270.8387699998</v>
      </c>
    </row>
    <row r="14" spans="1:16" s="1" customFormat="1" ht="21" customHeight="1" thickTop="1" thickBot="1" x14ac:dyDescent="0.3">
      <c r="A14" s="63" t="s">
        <v>105</v>
      </c>
      <c r="B14" s="64">
        <v>205043.65337000001</v>
      </c>
      <c r="C14" s="64">
        <v>177226.58546999999</v>
      </c>
      <c r="D14" s="64">
        <v>191535.46171999999</v>
      </c>
      <c r="E14" s="64">
        <v>202343.9449</v>
      </c>
      <c r="F14" s="64">
        <v>197727.49114999999</v>
      </c>
      <c r="G14" s="64">
        <v>186002.69450000001</v>
      </c>
      <c r="H14" s="64">
        <v>196012.70131</v>
      </c>
      <c r="I14" s="64">
        <v>185916.2838</v>
      </c>
      <c r="J14" s="64">
        <v>197542.18797999999</v>
      </c>
      <c r="K14" s="64">
        <v>198825.94041000001</v>
      </c>
      <c r="L14" s="64">
        <v>191652.45746999999</v>
      </c>
      <c r="M14" s="64">
        <v>171675.73540000001</v>
      </c>
      <c r="N14" s="65">
        <v>2301505.13748</v>
      </c>
      <c r="O14"/>
      <c r="P14"/>
    </row>
    <row r="15" spans="1:16" ht="21" customHeight="1" thickTop="1" thickBot="1" x14ac:dyDescent="0.3">
      <c r="A15" s="63" t="s">
        <v>112</v>
      </c>
      <c r="B15" s="64">
        <v>132456.20241999999</v>
      </c>
      <c r="C15" s="64">
        <v>134327.58803000001</v>
      </c>
      <c r="D15" s="64">
        <v>123114.50452</v>
      </c>
      <c r="E15" s="64">
        <v>118668.26342</v>
      </c>
      <c r="F15" s="64">
        <v>107188.82634</v>
      </c>
      <c r="G15" s="64">
        <v>99455.878790000002</v>
      </c>
      <c r="H15" s="64">
        <v>109100.41823</v>
      </c>
      <c r="I15" s="64">
        <v>106993.15901</v>
      </c>
      <c r="J15" s="64">
        <v>155253.43695999999</v>
      </c>
      <c r="K15" s="64">
        <v>172039.02179</v>
      </c>
      <c r="L15" s="64">
        <v>178454.6134</v>
      </c>
      <c r="M15" s="64">
        <v>197530.92707000001</v>
      </c>
      <c r="N15" s="65">
        <v>1634582.8399799999</v>
      </c>
    </row>
    <row r="16" spans="1:16" ht="21" customHeight="1" thickTop="1" thickBot="1" x14ac:dyDescent="0.3">
      <c r="A16" s="63" t="s">
        <v>103</v>
      </c>
      <c r="B16" s="64">
        <v>120756.94755</v>
      </c>
      <c r="C16" s="64">
        <v>109863.29213</v>
      </c>
      <c r="D16" s="64">
        <v>133671.05752</v>
      </c>
      <c r="E16" s="64">
        <v>154907.42647000001</v>
      </c>
      <c r="F16" s="64">
        <v>148665.37061000001</v>
      </c>
      <c r="G16" s="64">
        <v>148261.92063000001</v>
      </c>
      <c r="H16" s="64">
        <v>143723.22842999999</v>
      </c>
      <c r="I16" s="64">
        <v>108592.59295000001</v>
      </c>
      <c r="J16" s="64">
        <v>127145.76934</v>
      </c>
      <c r="K16" s="64">
        <v>129179.04012999999</v>
      </c>
      <c r="L16" s="64">
        <v>146364.6972</v>
      </c>
      <c r="M16" s="64">
        <v>155911.50573999999</v>
      </c>
      <c r="N16" s="65">
        <v>1627042.8487</v>
      </c>
    </row>
    <row r="17" spans="1:23" ht="21" customHeight="1" thickTop="1" thickBot="1" x14ac:dyDescent="0.3">
      <c r="A17" s="63" t="s">
        <v>106</v>
      </c>
      <c r="B17" s="64">
        <v>61222.88336</v>
      </c>
      <c r="C17" s="64">
        <v>89847.143389999997</v>
      </c>
      <c r="D17" s="64">
        <v>84775.038939999999</v>
      </c>
      <c r="E17" s="64">
        <v>98941.006569999998</v>
      </c>
      <c r="F17" s="64">
        <v>106198.07124</v>
      </c>
      <c r="G17" s="64">
        <v>68515.154410000003</v>
      </c>
      <c r="H17" s="64">
        <v>103509.72116</v>
      </c>
      <c r="I17" s="64">
        <v>77137.245809999993</v>
      </c>
      <c r="J17" s="64">
        <v>79575.207720000006</v>
      </c>
      <c r="K17" s="64">
        <v>75667.213560000004</v>
      </c>
      <c r="L17" s="64">
        <v>97583.377630000003</v>
      </c>
      <c r="M17" s="64">
        <v>114436.58725</v>
      </c>
      <c r="N17" s="65">
        <v>1057408.6510399999</v>
      </c>
    </row>
    <row r="18" spans="1:23" s="53" customFormat="1" ht="21" customHeight="1" thickTop="1" thickBot="1" x14ac:dyDescent="0.3">
      <c r="A18" s="63" t="s">
        <v>0</v>
      </c>
      <c r="B18" s="65">
        <f t="shared" ref="B18:N18" si="0">SUM(B5:B17)</f>
        <v>11974850.254600001</v>
      </c>
      <c r="C18" s="65">
        <f t="shared" si="0"/>
        <v>12057849.049520001</v>
      </c>
      <c r="D18" s="65">
        <f t="shared" si="0"/>
        <v>12970190.971970001</v>
      </c>
      <c r="E18" s="65">
        <f t="shared" si="0"/>
        <v>13097788.560750004</v>
      </c>
      <c r="F18" s="65">
        <f t="shared" si="0"/>
        <v>13356049.50302</v>
      </c>
      <c r="G18" s="65">
        <f t="shared" si="0"/>
        <v>12501809.340300003</v>
      </c>
      <c r="H18" s="65">
        <f t="shared" si="0"/>
        <v>12469850.411679998</v>
      </c>
      <c r="I18" s="65">
        <f t="shared" si="0"/>
        <v>11024273.657320002</v>
      </c>
      <c r="J18" s="65">
        <f t="shared" si="0"/>
        <v>13235686.186270002</v>
      </c>
      <c r="K18" s="65">
        <f t="shared" si="0"/>
        <v>12532087.9715</v>
      </c>
      <c r="L18" s="65">
        <f t="shared" si="0"/>
        <v>12781637.726849999</v>
      </c>
      <c r="M18" s="65">
        <f t="shared" si="0"/>
        <v>13107699.06825</v>
      </c>
      <c r="N18" s="65">
        <f t="shared" si="0"/>
        <v>151109772.70202997</v>
      </c>
      <c r="O18"/>
      <c r="P18"/>
    </row>
    <row r="19" spans="1:23" s="70" customFormat="1" ht="17.25" thickTop="1" x14ac:dyDescent="0.3">
      <c r="A19" s="67"/>
      <c r="B19" s="68"/>
      <c r="C19" s="69"/>
      <c r="D19" s="69"/>
      <c r="E19" s="69"/>
      <c r="F19" s="69"/>
      <c r="G19" s="69"/>
      <c r="J19" s="71"/>
      <c r="N19" s="72"/>
    </row>
    <row r="25" spans="1:23" x14ac:dyDescent="0.2">
      <c r="L25" s="66"/>
      <c r="M25" s="66"/>
      <c r="N25" s="66"/>
      <c r="O25" s="66"/>
      <c r="P25" s="66"/>
      <c r="Q25" s="66"/>
      <c r="W25" s="66"/>
    </row>
    <row r="26" spans="1:23" x14ac:dyDescent="0.2">
      <c r="L26" s="66"/>
      <c r="M26" s="66"/>
      <c r="N26" s="66"/>
      <c r="O26" s="66"/>
      <c r="P26" s="66"/>
      <c r="Q26" s="66"/>
      <c r="W26" s="66"/>
    </row>
    <row r="27" spans="1:23" x14ac:dyDescent="0.2">
      <c r="L27" s="66"/>
      <c r="M27" s="66"/>
      <c r="N27" s="66"/>
      <c r="O27" s="66"/>
      <c r="P27" s="66"/>
      <c r="Q27" s="66"/>
      <c r="W27" s="66"/>
    </row>
    <row r="28" spans="1:23" x14ac:dyDescent="0.2">
      <c r="L28" s="66"/>
      <c r="M28" s="66"/>
      <c r="N28" s="66"/>
      <c r="O28" s="66"/>
      <c r="P28" s="66"/>
      <c r="Q28" s="66"/>
      <c r="W28" s="66"/>
    </row>
    <row r="29" spans="1:23" x14ac:dyDescent="0.2">
      <c r="L29" s="66"/>
      <c r="M29" s="66"/>
      <c r="N29" s="66"/>
      <c r="O29" s="66"/>
      <c r="P29" s="66"/>
      <c r="Q29" s="66"/>
      <c r="W29" s="66"/>
    </row>
    <row r="30" spans="1:23" x14ac:dyDescent="0.2">
      <c r="L30" s="66"/>
      <c r="M30" s="66"/>
      <c r="N30" s="66"/>
      <c r="O30" s="66"/>
      <c r="P30" s="66"/>
      <c r="Q30" s="66"/>
      <c r="W30" s="66"/>
    </row>
    <row r="31" spans="1:23" x14ac:dyDescent="0.2">
      <c r="L31" s="66"/>
      <c r="M31" s="66"/>
      <c r="N31" s="66"/>
      <c r="O31" s="66"/>
      <c r="P31" s="66"/>
      <c r="Q31" s="66"/>
      <c r="W31" s="66"/>
    </row>
    <row r="32" spans="1:23" x14ac:dyDescent="0.2">
      <c r="L32" s="66"/>
      <c r="M32" s="66"/>
      <c r="N32" s="66"/>
      <c r="O32" s="66"/>
      <c r="P32" s="66"/>
      <c r="Q32" s="66"/>
      <c r="W32" s="66"/>
    </row>
    <row r="33" spans="12:23" x14ac:dyDescent="0.2">
      <c r="L33" s="66"/>
      <c r="M33" s="66"/>
      <c r="N33" s="66"/>
      <c r="O33" s="66"/>
      <c r="P33" s="66"/>
      <c r="Q33" s="66"/>
      <c r="W33" s="66"/>
    </row>
    <row r="34" spans="12:23" x14ac:dyDescent="0.2">
      <c r="L34" s="66"/>
      <c r="M34" s="66"/>
      <c r="N34" s="66"/>
      <c r="O34" s="66"/>
      <c r="P34" s="66"/>
      <c r="Q34" s="66"/>
      <c r="W34" s="66"/>
    </row>
    <row r="35" spans="12:23" x14ac:dyDescent="0.2">
      <c r="L35" s="66"/>
      <c r="M35" s="66"/>
      <c r="N35" s="66"/>
      <c r="O35" s="66"/>
      <c r="P35" s="66"/>
      <c r="Q35" s="66"/>
      <c r="W35" s="66"/>
    </row>
    <row r="36" spans="12:23" x14ac:dyDescent="0.2">
      <c r="L36" s="66"/>
      <c r="M36" s="66"/>
      <c r="N36" s="66"/>
      <c r="O36" s="66"/>
      <c r="P36" s="66"/>
      <c r="Q36" s="66"/>
      <c r="W36" s="66"/>
    </row>
    <row r="37" spans="12:23" x14ac:dyDescent="0.2">
      <c r="L37" s="66"/>
      <c r="M37" s="66"/>
      <c r="N37" s="66"/>
      <c r="O37" s="66"/>
      <c r="P37" s="66"/>
      <c r="Q37" s="66"/>
      <c r="W37" s="66"/>
    </row>
    <row r="38" spans="12:23" x14ac:dyDescent="0.2">
      <c r="L38" s="66"/>
      <c r="M38" s="66"/>
      <c r="N38" s="66"/>
      <c r="O38" s="66"/>
      <c r="P38" s="66"/>
      <c r="Q38" s="66"/>
      <c r="W38" s="66"/>
    </row>
    <row r="39" spans="12:23" x14ac:dyDescent="0.2">
      <c r="L39" s="66"/>
      <c r="M39" s="66"/>
      <c r="N39" s="66"/>
      <c r="O39" s="66"/>
      <c r="P39" s="66"/>
      <c r="Q39" s="66"/>
      <c r="W39" s="66"/>
    </row>
    <row r="40" spans="12:23" x14ac:dyDescent="0.2">
      <c r="L40" s="66"/>
      <c r="M40" s="66"/>
      <c r="N40" s="66"/>
      <c r="O40" s="66"/>
      <c r="P40" s="66"/>
      <c r="Q40" s="66"/>
      <c r="W40" s="66"/>
    </row>
    <row r="41" spans="12:23" x14ac:dyDescent="0.2">
      <c r="L41" s="66"/>
      <c r="M41" s="66"/>
      <c r="N41" s="66"/>
      <c r="O41" s="66"/>
      <c r="P41" s="66"/>
      <c r="Q41" s="66"/>
      <c r="W41" s="66"/>
    </row>
    <row r="42" spans="12:23" x14ac:dyDescent="0.2">
      <c r="L42" s="66"/>
      <c r="M42" s="66"/>
      <c r="N42" s="66"/>
      <c r="O42" s="66"/>
      <c r="P42" s="66"/>
      <c r="Q42" s="66"/>
      <c r="W42" s="66"/>
    </row>
    <row r="43" spans="12:23" x14ac:dyDescent="0.2">
      <c r="L43" s="66"/>
      <c r="M43" s="66"/>
      <c r="N43" s="66"/>
      <c r="O43" s="66"/>
      <c r="P43" s="66"/>
      <c r="Q43" s="66"/>
      <c r="W43" s="66"/>
    </row>
    <row r="44" spans="12:23" x14ac:dyDescent="0.2">
      <c r="L44" s="66"/>
      <c r="M44" s="66"/>
      <c r="N44" s="66"/>
      <c r="O44" s="66"/>
      <c r="P44" s="66"/>
      <c r="Q44" s="66"/>
      <c r="W44" s="66"/>
    </row>
    <row r="45" spans="12:23" x14ac:dyDescent="0.2">
      <c r="L45" s="66"/>
      <c r="M45" s="66"/>
      <c r="N45" s="66"/>
      <c r="O45" s="66"/>
      <c r="P45" s="66"/>
      <c r="Q45" s="66"/>
      <c r="W45" s="66"/>
    </row>
    <row r="46" spans="12:23" x14ac:dyDescent="0.2">
      <c r="L46" s="66"/>
      <c r="M46" s="66"/>
      <c r="N46" s="66"/>
      <c r="O46" s="66"/>
      <c r="P46" s="66"/>
      <c r="Q46" s="66"/>
      <c r="W46" s="66"/>
    </row>
    <row r="47" spans="12:23" x14ac:dyDescent="0.2">
      <c r="L47" s="66"/>
      <c r="M47" s="66"/>
      <c r="N47" s="66"/>
      <c r="O47" s="66"/>
      <c r="P47" s="66"/>
      <c r="Q47" s="66"/>
      <c r="W47" s="66"/>
    </row>
    <row r="48" spans="12:23" x14ac:dyDescent="0.2">
      <c r="L48" s="66"/>
      <c r="M48" s="66"/>
      <c r="N48" s="66"/>
      <c r="O48" s="66"/>
      <c r="P48" s="66"/>
      <c r="Q48" s="66"/>
      <c r="W48" s="66"/>
    </row>
    <row r="49" spans="12:23" x14ac:dyDescent="0.2">
      <c r="L49" s="66"/>
      <c r="M49" s="66"/>
      <c r="N49" s="66"/>
      <c r="O49" s="66"/>
      <c r="P49" s="66"/>
      <c r="Q49" s="66"/>
      <c r="W49" s="66"/>
    </row>
    <row r="50" spans="12:23" x14ac:dyDescent="0.2">
      <c r="L50" s="66"/>
      <c r="M50" s="66"/>
      <c r="N50" s="66"/>
      <c r="O50" s="66"/>
      <c r="P50" s="66"/>
      <c r="Q50" s="66"/>
      <c r="W50" s="66"/>
    </row>
    <row r="51" spans="12:23" x14ac:dyDescent="0.2">
      <c r="L51" s="66"/>
      <c r="M51" s="66"/>
      <c r="N51" s="66"/>
      <c r="O51" s="66"/>
      <c r="P51" s="66"/>
      <c r="Q51" s="66"/>
      <c r="W51" s="66"/>
    </row>
    <row r="52" spans="12:23" x14ac:dyDescent="0.2">
      <c r="L52" s="66"/>
      <c r="M52" s="66"/>
      <c r="N52" s="66"/>
      <c r="O52" s="66"/>
      <c r="P52" s="66"/>
      <c r="Q52" s="66"/>
      <c r="W52" s="66"/>
    </row>
    <row r="53" spans="12:23" x14ac:dyDescent="0.2">
      <c r="L53" s="66"/>
      <c r="M53" s="66"/>
      <c r="N53" s="66"/>
      <c r="O53" s="66"/>
      <c r="P53" s="66"/>
      <c r="Q53" s="66"/>
      <c r="W53" s="66"/>
    </row>
    <row r="54" spans="12:23" x14ac:dyDescent="0.2">
      <c r="L54" s="66"/>
      <c r="M54" s="66"/>
      <c r="N54" s="66"/>
      <c r="O54" s="66"/>
      <c r="P54" s="66"/>
      <c r="Q54" s="66"/>
      <c r="W54" s="66"/>
    </row>
    <row r="55" spans="12:23" x14ac:dyDescent="0.2">
      <c r="L55" s="66"/>
      <c r="M55" s="66"/>
      <c r="N55" s="66"/>
      <c r="O55" s="66"/>
      <c r="P55" s="66"/>
      <c r="Q55" s="66"/>
      <c r="W55" s="66"/>
    </row>
    <row r="56" spans="12:23" x14ac:dyDescent="0.2">
      <c r="L56" s="66"/>
      <c r="M56" s="66"/>
      <c r="N56" s="66"/>
      <c r="O56" s="66"/>
      <c r="P56" s="66"/>
      <c r="Q56" s="66"/>
      <c r="W56" s="66"/>
    </row>
    <row r="57" spans="12:23" x14ac:dyDescent="0.2">
      <c r="L57" s="66"/>
      <c r="M57" s="66"/>
      <c r="N57" s="66"/>
      <c r="O57" s="66"/>
      <c r="P57" s="66"/>
      <c r="Q57" s="66"/>
      <c r="W57" s="66"/>
    </row>
    <row r="58" spans="12:23" x14ac:dyDescent="0.2">
      <c r="L58" s="66"/>
      <c r="M58" s="66"/>
      <c r="N58" s="66"/>
      <c r="O58" s="66"/>
      <c r="P58" s="66"/>
      <c r="Q58" s="66"/>
      <c r="W58" s="66"/>
    </row>
    <row r="59" spans="12:23" x14ac:dyDescent="0.2">
      <c r="L59" s="66"/>
      <c r="M59" s="66"/>
      <c r="N59" s="66"/>
      <c r="O59" s="66"/>
      <c r="P59" s="66"/>
      <c r="Q59" s="66"/>
      <c r="W59" s="66"/>
    </row>
    <row r="60" spans="12:23" x14ac:dyDescent="0.2">
      <c r="L60" s="66"/>
      <c r="M60" s="66"/>
      <c r="N60" s="66"/>
      <c r="O60" s="66"/>
      <c r="P60" s="66"/>
      <c r="W60" s="66"/>
    </row>
    <row r="61" spans="12:23" x14ac:dyDescent="0.2">
      <c r="L61" s="66"/>
      <c r="M61" s="66"/>
      <c r="N61" s="66"/>
      <c r="O61" s="66"/>
      <c r="P61" s="66"/>
      <c r="Q61" s="66"/>
      <c r="W61" s="66"/>
    </row>
    <row r="62" spans="12:23" x14ac:dyDescent="0.2">
      <c r="L62" s="66"/>
      <c r="M62" s="66"/>
      <c r="N62" s="66"/>
      <c r="O62" s="66"/>
      <c r="P62" s="66"/>
      <c r="Q62" s="66"/>
      <c r="W62" s="66"/>
    </row>
    <row r="63" spans="12:23" x14ac:dyDescent="0.2">
      <c r="L63" s="66"/>
      <c r="M63" s="66"/>
      <c r="N63" s="66"/>
      <c r="O63" s="66"/>
      <c r="P63" s="66"/>
      <c r="Q63" s="66"/>
      <c r="W63" s="66"/>
    </row>
    <row r="64" spans="12:23" x14ac:dyDescent="0.2">
      <c r="L64" s="66"/>
      <c r="M64" s="66"/>
      <c r="N64" s="66"/>
      <c r="O64" s="66"/>
      <c r="P64" s="66"/>
      <c r="Q64" s="66"/>
      <c r="W64" s="66"/>
    </row>
    <row r="65" spans="12:23" x14ac:dyDescent="0.2">
      <c r="L65" s="66"/>
      <c r="M65" s="66"/>
      <c r="N65" s="66"/>
      <c r="O65" s="66"/>
      <c r="P65" s="66"/>
      <c r="Q65" s="66"/>
      <c r="W65" s="66"/>
    </row>
    <row r="66" spans="12:23" x14ac:dyDescent="0.2">
      <c r="L66" s="66"/>
      <c r="M66" s="66"/>
      <c r="N66" s="66"/>
      <c r="O66" s="66"/>
      <c r="P66" s="66"/>
      <c r="Q66" s="66"/>
      <c r="W66" s="66"/>
    </row>
    <row r="67" spans="12:23" x14ac:dyDescent="0.2">
      <c r="L67" s="66"/>
      <c r="M67" s="66"/>
      <c r="N67" s="66"/>
      <c r="O67" s="66"/>
      <c r="P67" s="66"/>
      <c r="Q67" s="66"/>
      <c r="W67" s="66"/>
    </row>
    <row r="68" spans="12:23" x14ac:dyDescent="0.2">
      <c r="L68" s="66"/>
      <c r="M68" s="66"/>
      <c r="N68" s="66"/>
      <c r="O68" s="66"/>
      <c r="P68" s="66"/>
      <c r="Q68" s="66"/>
      <c r="W68" s="66"/>
    </row>
    <row r="69" spans="12:23" x14ac:dyDescent="0.2">
      <c r="L69" s="66"/>
      <c r="M69" s="66"/>
      <c r="N69" s="66"/>
      <c r="O69" s="66"/>
      <c r="P69" s="66"/>
      <c r="Q69" s="66"/>
      <c r="W69" s="66"/>
    </row>
    <row r="70" spans="12:23" x14ac:dyDescent="0.2">
      <c r="L70" s="66"/>
      <c r="M70" s="66"/>
      <c r="N70" s="66"/>
      <c r="O70" s="66"/>
      <c r="P70" s="66"/>
      <c r="Q70" s="66"/>
      <c r="W70" s="66"/>
    </row>
    <row r="71" spans="12:23" x14ac:dyDescent="0.2">
      <c r="L71" s="66"/>
      <c r="M71" s="66"/>
      <c r="N71" s="66"/>
      <c r="O71" s="66"/>
      <c r="P71" s="66"/>
      <c r="Q71" s="66"/>
      <c r="W71" s="66"/>
    </row>
    <row r="72" spans="12:23" x14ac:dyDescent="0.2">
      <c r="L72" s="66"/>
      <c r="M72" s="66"/>
      <c r="N72" s="66"/>
      <c r="O72" s="66"/>
      <c r="P72" s="66"/>
      <c r="Q72" s="66"/>
      <c r="W72" s="66"/>
    </row>
    <row r="73" spans="12:23" x14ac:dyDescent="0.2">
      <c r="L73" s="66"/>
      <c r="M73" s="66"/>
      <c r="N73" s="66"/>
      <c r="O73" s="66"/>
      <c r="P73" s="66"/>
      <c r="Q73" s="66"/>
      <c r="W73" s="66"/>
    </row>
    <row r="74" spans="12:23" x14ac:dyDescent="0.2">
      <c r="L74" s="66"/>
      <c r="M74" s="66"/>
      <c r="N74" s="66"/>
      <c r="O74" s="66"/>
      <c r="P74" s="66"/>
      <c r="Q74" s="66"/>
      <c r="W74" s="66"/>
    </row>
    <row r="75" spans="12:23" x14ac:dyDescent="0.2">
      <c r="L75" s="66"/>
      <c r="M75" s="66"/>
      <c r="N75" s="66"/>
      <c r="O75" s="66"/>
      <c r="P75" s="66"/>
      <c r="Q75" s="66"/>
      <c r="W75" s="66"/>
    </row>
    <row r="76" spans="12:23" x14ac:dyDescent="0.2">
      <c r="L76" s="66"/>
      <c r="M76" s="66"/>
      <c r="N76" s="66"/>
      <c r="O76" s="66"/>
      <c r="P76" s="66"/>
      <c r="Q76" s="66"/>
      <c r="W76" s="66"/>
    </row>
    <row r="77" spans="12:23" x14ac:dyDescent="0.2">
      <c r="L77" s="66"/>
      <c r="M77" s="66"/>
      <c r="N77" s="66"/>
      <c r="O77" s="66"/>
      <c r="P77" s="66"/>
      <c r="Q77" s="66"/>
      <c r="W77" s="66"/>
    </row>
    <row r="78" spans="12:23" x14ac:dyDescent="0.2">
      <c r="L78" s="66"/>
      <c r="M78" s="66"/>
      <c r="N78" s="66"/>
      <c r="O78" s="66"/>
      <c r="P78" s="66"/>
      <c r="Q78" s="66"/>
      <c r="W78" s="66"/>
    </row>
    <row r="79" spans="12:23" x14ac:dyDescent="0.2">
      <c r="L79" s="66"/>
      <c r="M79" s="66"/>
      <c r="N79" s="66"/>
      <c r="O79" s="66"/>
      <c r="P79" s="66"/>
      <c r="Q79" s="66"/>
      <c r="W79" s="66"/>
    </row>
    <row r="80" spans="12:23" x14ac:dyDescent="0.2">
      <c r="L80" s="66"/>
      <c r="M80" s="66"/>
      <c r="N80" s="66"/>
      <c r="O80" s="66"/>
      <c r="P80" s="66"/>
      <c r="Q80" s="66"/>
      <c r="W80" s="66"/>
    </row>
    <row r="81" spans="12:23" x14ac:dyDescent="0.2">
      <c r="L81" s="66"/>
      <c r="M81" s="66"/>
      <c r="N81" s="66"/>
      <c r="O81" s="66"/>
      <c r="P81" s="66"/>
      <c r="Q81" s="66"/>
      <c r="W81" s="66"/>
    </row>
    <row r="82" spans="12:23" x14ac:dyDescent="0.2">
      <c r="L82" s="66"/>
      <c r="M82" s="66"/>
      <c r="N82" s="66"/>
      <c r="O82" s="66"/>
      <c r="P82" s="66"/>
      <c r="Q82" s="66"/>
      <c r="W82" s="66"/>
    </row>
    <row r="83" spans="12:23" x14ac:dyDescent="0.2">
      <c r="L83" s="66"/>
      <c r="M83" s="66"/>
      <c r="N83" s="66"/>
      <c r="O83" s="66"/>
      <c r="P83" s="66"/>
      <c r="Q83" s="66"/>
      <c r="W83" s="66"/>
    </row>
    <row r="84" spans="12:23" x14ac:dyDescent="0.2">
      <c r="L84" s="66"/>
      <c r="M84" s="66"/>
      <c r="N84" s="66"/>
      <c r="O84" s="66"/>
      <c r="P84" s="66"/>
      <c r="Q84" s="66"/>
      <c r="W84" s="66"/>
    </row>
    <row r="85" spans="12:23" x14ac:dyDescent="0.2">
      <c r="L85" s="66"/>
      <c r="M85" s="66"/>
      <c r="N85" s="66"/>
      <c r="O85" s="66"/>
      <c r="P85" s="66"/>
      <c r="Q85" s="66"/>
      <c r="W85" s="66"/>
    </row>
    <row r="86" spans="12:23" x14ac:dyDescent="0.2">
      <c r="L86" s="66"/>
      <c r="M86" s="66"/>
      <c r="N86" s="66"/>
      <c r="O86" s="66"/>
      <c r="P86" s="66"/>
      <c r="Q86" s="66"/>
      <c r="W86" s="66"/>
    </row>
    <row r="87" spans="12:23" x14ac:dyDescent="0.2">
      <c r="L87" s="66"/>
      <c r="M87" s="66"/>
      <c r="N87" s="66"/>
      <c r="O87" s="66"/>
      <c r="P87" s="66"/>
      <c r="Q87" s="66"/>
      <c r="W87" s="66"/>
    </row>
    <row r="88" spans="12:23" x14ac:dyDescent="0.2">
      <c r="L88" s="66"/>
      <c r="M88" s="66"/>
      <c r="N88" s="66"/>
      <c r="O88" s="66"/>
      <c r="P88" s="66"/>
      <c r="Q88" s="66"/>
      <c r="W88" s="66"/>
    </row>
    <row r="89" spans="12:23" x14ac:dyDescent="0.2">
      <c r="L89" s="66"/>
      <c r="M89" s="66"/>
      <c r="N89" s="66"/>
      <c r="O89" s="66"/>
      <c r="P89" s="66"/>
      <c r="Q89" s="66"/>
      <c r="W89" s="66"/>
    </row>
    <row r="90" spans="12:23" x14ac:dyDescent="0.2">
      <c r="L90" s="66"/>
      <c r="M90" s="66"/>
      <c r="N90" s="66"/>
      <c r="O90" s="66"/>
      <c r="P90" s="66"/>
      <c r="Q90" s="66"/>
      <c r="W90" s="66"/>
    </row>
    <row r="91" spans="12:23" x14ac:dyDescent="0.2">
      <c r="L91" s="66"/>
      <c r="M91" s="66"/>
      <c r="N91" s="66"/>
      <c r="O91" s="66"/>
      <c r="P91" s="66"/>
      <c r="Q91" s="66"/>
      <c r="W91" s="66"/>
    </row>
    <row r="92" spans="12:23" x14ac:dyDescent="0.2">
      <c r="L92" s="66"/>
      <c r="M92" s="66"/>
      <c r="N92" s="66"/>
      <c r="O92" s="66"/>
      <c r="P92" s="66"/>
      <c r="Q92" s="66"/>
      <c r="W92" s="66"/>
    </row>
    <row r="93" spans="12:23" x14ac:dyDescent="0.2">
      <c r="L93" s="66"/>
      <c r="M93" s="66"/>
      <c r="N93" s="66"/>
      <c r="O93" s="66"/>
      <c r="P93" s="66"/>
      <c r="Q93" s="66"/>
      <c r="W93" s="66"/>
    </row>
    <row r="94" spans="12:23" x14ac:dyDescent="0.2">
      <c r="L94" s="66"/>
      <c r="M94" s="66"/>
      <c r="N94" s="66"/>
      <c r="O94" s="66"/>
      <c r="P94" s="66"/>
      <c r="Q94" s="66"/>
      <c r="W94" s="66"/>
    </row>
    <row r="95" spans="12:23" x14ac:dyDescent="0.2">
      <c r="L95" s="66"/>
      <c r="M95" s="66"/>
      <c r="N95" s="66"/>
      <c r="O95" s="66"/>
      <c r="P95" s="66"/>
      <c r="Q95" s="66"/>
      <c r="W95" s="66"/>
    </row>
    <row r="96" spans="12:23" x14ac:dyDescent="0.2">
      <c r="L96" s="66"/>
      <c r="M96" s="66"/>
      <c r="N96" s="66"/>
      <c r="O96" s="66"/>
      <c r="P96" s="66"/>
      <c r="Q96" s="66"/>
      <c r="W96" s="66"/>
    </row>
    <row r="97" spans="12:23" x14ac:dyDescent="0.2">
      <c r="L97" s="66"/>
      <c r="M97" s="66"/>
      <c r="N97" s="66"/>
      <c r="O97" s="66"/>
      <c r="P97" s="66"/>
      <c r="W97" s="66"/>
    </row>
    <row r="98" spans="12:23" x14ac:dyDescent="0.2">
      <c r="L98" s="66"/>
      <c r="M98" s="66"/>
      <c r="N98" s="66"/>
      <c r="O98" s="66"/>
      <c r="P98" s="66"/>
      <c r="Q98" s="66"/>
      <c r="W98" s="66"/>
    </row>
    <row r="99" spans="12:23" x14ac:dyDescent="0.2">
      <c r="L99" s="66"/>
      <c r="M99" s="66"/>
      <c r="N99" s="66"/>
      <c r="O99" s="66"/>
      <c r="P99" s="66"/>
      <c r="Q99" s="66"/>
      <c r="W99" s="66"/>
    </row>
    <row r="100" spans="12:23" x14ac:dyDescent="0.2">
      <c r="L100" s="66"/>
      <c r="M100" s="66"/>
      <c r="N100" s="66"/>
      <c r="O100" s="66"/>
      <c r="P100" s="66"/>
      <c r="Q100" s="66"/>
      <c r="W100" s="66"/>
    </row>
    <row r="101" spans="12:23" x14ac:dyDescent="0.2">
      <c r="L101" s="66"/>
      <c r="M101" s="66"/>
      <c r="N101" s="66"/>
      <c r="O101" s="66"/>
      <c r="P101" s="66"/>
      <c r="W101" s="66"/>
    </row>
    <row r="102" spans="12:23" x14ac:dyDescent="0.2">
      <c r="L102" s="66"/>
      <c r="M102" s="66"/>
      <c r="N102"/>
      <c r="P102" s="66"/>
      <c r="W102" s="66"/>
    </row>
    <row r="103" spans="12:23" x14ac:dyDescent="0.2">
      <c r="N103" s="66"/>
      <c r="P103" s="66"/>
      <c r="Q103" s="66"/>
      <c r="W103" s="66"/>
    </row>
    <row r="104" spans="12:23" x14ac:dyDescent="0.2">
      <c r="L104" s="66"/>
      <c r="M104" s="66"/>
      <c r="N104" s="66"/>
      <c r="O104" s="66"/>
      <c r="P104" s="66"/>
      <c r="Q104" s="66"/>
      <c r="W104" s="66"/>
    </row>
    <row r="105" spans="12:23" x14ac:dyDescent="0.2">
      <c r="L105" s="66"/>
      <c r="M105" s="66"/>
      <c r="N105" s="66"/>
      <c r="O105" s="66"/>
      <c r="P105" s="66"/>
      <c r="Q105" s="66"/>
      <c r="W105" s="66"/>
    </row>
    <row r="106" spans="12:23" x14ac:dyDescent="0.2">
      <c r="L106" s="66"/>
      <c r="M106" s="66"/>
      <c r="N106" s="66"/>
      <c r="O106" s="66"/>
      <c r="P106" s="66"/>
      <c r="Q106" s="66"/>
      <c r="W106" s="66"/>
    </row>
    <row r="107" spans="12:23" x14ac:dyDescent="0.2">
      <c r="L107" s="66"/>
      <c r="M107" s="66"/>
      <c r="N107" s="66"/>
      <c r="O107" s="66"/>
      <c r="P107" s="66"/>
      <c r="W107" s="66"/>
    </row>
    <row r="108" spans="12:23" x14ac:dyDescent="0.2">
      <c r="L108" s="66"/>
      <c r="M108" s="66"/>
      <c r="N108" s="66"/>
      <c r="O108" s="66"/>
      <c r="P108" s="66"/>
      <c r="Q108" s="66"/>
      <c r="W108" s="66"/>
    </row>
    <row r="109" spans="12:23" x14ac:dyDescent="0.2">
      <c r="L109" s="66"/>
      <c r="M109" s="66"/>
      <c r="N109" s="66"/>
      <c r="O109" s="66"/>
      <c r="P109" s="66"/>
      <c r="Q109" s="66"/>
      <c r="W109" s="66"/>
    </row>
    <row r="110" spans="12:23" x14ac:dyDescent="0.2">
      <c r="L110" s="66"/>
      <c r="M110" s="66"/>
      <c r="N110" s="66"/>
      <c r="O110" s="66"/>
      <c r="P110" s="66"/>
      <c r="Q110" s="66"/>
      <c r="W110" s="66"/>
    </row>
    <row r="111" spans="12:23" x14ac:dyDescent="0.2">
      <c r="L111" s="66"/>
      <c r="M111" s="66"/>
      <c r="N111" s="66"/>
      <c r="O111" s="66"/>
      <c r="P111" s="66"/>
      <c r="W111" s="66"/>
    </row>
    <row r="112" spans="12:23" x14ac:dyDescent="0.2">
      <c r="L112" s="66"/>
      <c r="M112" s="66"/>
      <c r="N112" s="66"/>
      <c r="O112" s="66"/>
      <c r="P112" s="66"/>
      <c r="Q112" s="66"/>
      <c r="W112" s="66"/>
    </row>
    <row r="113" spans="12:23" x14ac:dyDescent="0.2">
      <c r="L113" s="66"/>
      <c r="M113" s="66"/>
      <c r="N113" s="66"/>
      <c r="O113" s="66"/>
      <c r="P113" s="66"/>
      <c r="Q113" s="66"/>
      <c r="W113" s="66"/>
    </row>
    <row r="114" spans="12:23" x14ac:dyDescent="0.2">
      <c r="L114" s="66"/>
      <c r="M114" s="66"/>
      <c r="N114" s="66"/>
      <c r="O114" s="66"/>
      <c r="P114" s="66"/>
      <c r="Q114" s="66"/>
      <c r="W114" s="66"/>
    </row>
    <row r="115" spans="12:23" x14ac:dyDescent="0.2">
      <c r="L115" s="66"/>
      <c r="M115" s="66"/>
      <c r="N115" s="66"/>
      <c r="O115" s="66"/>
      <c r="P115" s="66"/>
      <c r="Q115" s="66"/>
      <c r="W115" s="66"/>
    </row>
    <row r="116" spans="12:23" x14ac:dyDescent="0.2">
      <c r="L116" s="66"/>
      <c r="M116" s="66"/>
      <c r="N116" s="66"/>
      <c r="O116" s="66"/>
      <c r="P116" s="66"/>
      <c r="W116" s="66"/>
    </row>
    <row r="117" spans="12:23" x14ac:dyDescent="0.2">
      <c r="L117" s="66"/>
      <c r="M117" s="66"/>
      <c r="N117" s="66"/>
      <c r="O117" s="66"/>
      <c r="P117" s="66"/>
      <c r="Q117" s="66"/>
      <c r="W117" s="66"/>
    </row>
    <row r="118" spans="12:23" x14ac:dyDescent="0.2">
      <c r="L118" s="66"/>
      <c r="M118" s="66"/>
      <c r="N118" s="66"/>
      <c r="O118" s="66"/>
      <c r="P118" s="66"/>
      <c r="W118" s="66"/>
    </row>
    <row r="119" spans="12:23" x14ac:dyDescent="0.2">
      <c r="L119" s="66"/>
      <c r="M119" s="66"/>
      <c r="N119" s="66"/>
      <c r="O119" s="66"/>
      <c r="P119" s="66"/>
      <c r="W119" s="66"/>
    </row>
    <row r="120" spans="12:23" x14ac:dyDescent="0.2">
      <c r="L120" s="66"/>
      <c r="M120" s="66"/>
      <c r="N120" s="66"/>
      <c r="O120" s="66"/>
      <c r="P120" s="66"/>
      <c r="W120" s="66"/>
    </row>
    <row r="121" spans="12:23" x14ac:dyDescent="0.2">
      <c r="L121" s="66"/>
      <c r="M121" s="66"/>
      <c r="N121" s="66"/>
      <c r="O121" s="66"/>
      <c r="P121" s="66"/>
      <c r="W121" s="66"/>
    </row>
    <row r="122" spans="12:23" x14ac:dyDescent="0.2">
      <c r="L122" s="66"/>
      <c r="M122" s="66"/>
      <c r="N122" s="66"/>
      <c r="O122" s="66"/>
      <c r="P122" s="66"/>
      <c r="W122" s="66"/>
    </row>
    <row r="123" spans="12:23" x14ac:dyDescent="0.2">
      <c r="L123" s="66"/>
      <c r="M123" s="66"/>
      <c r="N123" s="66"/>
      <c r="O123" s="66"/>
      <c r="P123" s="66"/>
      <c r="Q123" s="66"/>
      <c r="W123" s="66"/>
    </row>
    <row r="124" spans="12:23" x14ac:dyDescent="0.2">
      <c r="L124" s="66"/>
      <c r="M124" s="66"/>
      <c r="N124" s="66"/>
      <c r="O124" s="66"/>
      <c r="P124" s="66"/>
      <c r="Q124" s="66"/>
      <c r="W124" s="66"/>
    </row>
    <row r="125" spans="12:23" x14ac:dyDescent="0.2">
      <c r="M125" s="66"/>
      <c r="N125"/>
      <c r="W125" s="66"/>
    </row>
    <row r="126" spans="12:23" x14ac:dyDescent="0.2">
      <c r="L126" s="66"/>
      <c r="M126" s="66"/>
      <c r="N126" s="66"/>
      <c r="O126" s="66"/>
      <c r="P126" s="66"/>
      <c r="W126" s="66"/>
    </row>
    <row r="127" spans="12:23" x14ac:dyDescent="0.2">
      <c r="L127" s="66"/>
      <c r="M127" s="66"/>
      <c r="N127" s="66"/>
      <c r="O127" s="66"/>
      <c r="P127" s="66"/>
      <c r="W127" s="66"/>
    </row>
    <row r="128" spans="12:23" x14ac:dyDescent="0.2">
      <c r="L128" s="66"/>
      <c r="M128" s="66"/>
      <c r="N128" s="66"/>
      <c r="O128" s="66"/>
      <c r="P128" s="66"/>
      <c r="W128" s="66"/>
    </row>
    <row r="129" spans="12:23" x14ac:dyDescent="0.2">
      <c r="L129" s="66"/>
      <c r="M129" s="66"/>
      <c r="N129" s="66"/>
      <c r="O129" s="66"/>
      <c r="P129" s="66"/>
      <c r="W129" s="66"/>
    </row>
    <row r="130" spans="12:23" x14ac:dyDescent="0.2">
      <c r="L130" s="66"/>
      <c r="M130" s="66"/>
      <c r="N130" s="66"/>
      <c r="O130" s="66"/>
      <c r="P130" s="66"/>
      <c r="W130" s="66"/>
    </row>
    <row r="131" spans="12:23" x14ac:dyDescent="0.2">
      <c r="L131" s="66"/>
      <c r="M131" s="66"/>
      <c r="N131" s="66"/>
      <c r="O131" s="66"/>
      <c r="P131" s="66"/>
      <c r="Q131" s="66"/>
      <c r="W131" s="66"/>
    </row>
    <row r="132" spans="12:23" x14ac:dyDescent="0.2">
      <c r="L132" s="66"/>
      <c r="M132" s="66"/>
      <c r="N132" s="66"/>
      <c r="O132" s="66"/>
      <c r="P132" s="66"/>
      <c r="Q132" s="66"/>
      <c r="W132" s="66"/>
    </row>
    <row r="133" spans="12:23" x14ac:dyDescent="0.2">
      <c r="L133" s="66"/>
      <c r="M133" s="66"/>
      <c r="N133" s="66"/>
      <c r="O133" s="66"/>
      <c r="P133" s="66"/>
      <c r="W133" s="66"/>
    </row>
    <row r="134" spans="12:23" x14ac:dyDescent="0.2">
      <c r="L134" s="66"/>
      <c r="M134" s="66"/>
      <c r="N134" s="66"/>
      <c r="O134" s="66"/>
      <c r="P134" s="66"/>
      <c r="W134" s="66"/>
    </row>
    <row r="135" spans="12:23" x14ac:dyDescent="0.2">
      <c r="L135" s="66"/>
      <c r="M135" s="66"/>
      <c r="N135" s="66"/>
      <c r="O135" s="66"/>
      <c r="P135" s="66"/>
      <c r="W135" s="66"/>
    </row>
    <row r="136" spans="12:23" x14ac:dyDescent="0.2">
      <c r="L136" s="66"/>
      <c r="M136" s="66"/>
      <c r="N136" s="66"/>
      <c r="O136" s="66"/>
      <c r="P136" s="66"/>
      <c r="W136" s="66"/>
    </row>
    <row r="137" spans="12:23" x14ac:dyDescent="0.2">
      <c r="L137" s="66"/>
      <c r="N137"/>
      <c r="P137" s="66"/>
      <c r="W137" s="66"/>
    </row>
    <row r="138" spans="12:23" x14ac:dyDescent="0.2">
      <c r="L138" s="66"/>
      <c r="M138" s="66"/>
      <c r="N138" s="66"/>
      <c r="O138" s="66"/>
      <c r="P138" s="66"/>
      <c r="W138" s="66"/>
    </row>
    <row r="139" spans="12:23" x14ac:dyDescent="0.2">
      <c r="L139" s="66"/>
      <c r="M139" s="66"/>
      <c r="N139"/>
      <c r="O139" s="66"/>
      <c r="P139" s="66"/>
      <c r="W139" s="66"/>
    </row>
    <row r="140" spans="12:23" x14ac:dyDescent="0.2">
      <c r="L140" s="66"/>
      <c r="M140" s="66"/>
      <c r="N140" s="66"/>
      <c r="O140" s="66"/>
      <c r="P140" s="66"/>
      <c r="W140" s="66"/>
    </row>
    <row r="141" spans="12:23" x14ac:dyDescent="0.2">
      <c r="L141" s="66"/>
      <c r="N141"/>
      <c r="O141" s="66"/>
      <c r="P141" s="66"/>
      <c r="W141" s="66"/>
    </row>
    <row r="142" spans="12:23" x14ac:dyDescent="0.2">
      <c r="L142" s="66"/>
      <c r="M142" s="66"/>
      <c r="N142" s="66"/>
      <c r="O142" s="66"/>
      <c r="P142" s="66"/>
      <c r="W142" s="66"/>
    </row>
    <row r="143" spans="12:23" x14ac:dyDescent="0.2">
      <c r="L143" s="66"/>
      <c r="M143" s="66"/>
      <c r="N143" s="66"/>
      <c r="O143" s="66"/>
      <c r="P143" s="66"/>
      <c r="W143" s="66"/>
    </row>
    <row r="144" spans="12:23" x14ac:dyDescent="0.2">
      <c r="L144" s="66"/>
      <c r="M144" s="66"/>
      <c r="N144" s="66"/>
      <c r="O144" s="66"/>
      <c r="P144" s="66"/>
      <c r="W144" s="66"/>
    </row>
    <row r="145" spans="12:23" x14ac:dyDescent="0.2">
      <c r="L145" s="66"/>
      <c r="M145" s="66"/>
      <c r="N145" s="66"/>
      <c r="P145" s="66"/>
      <c r="W145" s="66"/>
    </row>
    <row r="146" spans="12:23" x14ac:dyDescent="0.2">
      <c r="L146" s="66"/>
      <c r="N146" s="66"/>
      <c r="O146" s="66"/>
      <c r="P146" s="66"/>
      <c r="W146" s="66"/>
    </row>
    <row r="147" spans="12:23" x14ac:dyDescent="0.2">
      <c r="L147" s="66"/>
      <c r="M147" s="66"/>
      <c r="N147" s="66"/>
      <c r="O147" s="66"/>
      <c r="P147" s="66"/>
      <c r="W147" s="66"/>
    </row>
    <row r="148" spans="12:23" x14ac:dyDescent="0.2">
      <c r="L148" s="66"/>
      <c r="M148" s="66"/>
      <c r="N148" s="66"/>
      <c r="O148" s="66"/>
      <c r="P148" s="66"/>
      <c r="W148" s="66"/>
    </row>
    <row r="149" spans="12:23" x14ac:dyDescent="0.2">
      <c r="M149" s="66"/>
      <c r="N149" s="66"/>
      <c r="O149" s="66"/>
      <c r="W149" s="66"/>
    </row>
    <row r="150" spans="12:23" x14ac:dyDescent="0.2">
      <c r="L150" s="66"/>
      <c r="M150" s="66"/>
      <c r="N150" s="66"/>
      <c r="O150" s="66"/>
      <c r="P150" s="66"/>
      <c r="W150" s="66"/>
    </row>
    <row r="151" spans="12:23" x14ac:dyDescent="0.2">
      <c r="L151" s="66"/>
      <c r="M151" s="66"/>
      <c r="N151" s="66"/>
      <c r="O151" s="66"/>
      <c r="P151" s="66"/>
      <c r="W151" s="66"/>
    </row>
    <row r="152" spans="12:23" x14ac:dyDescent="0.2">
      <c r="L152" s="66"/>
      <c r="M152" s="66"/>
      <c r="N152" s="66"/>
      <c r="O152" s="66"/>
      <c r="P152" s="66"/>
      <c r="W152" s="66"/>
    </row>
    <row r="153" spans="12:23" x14ac:dyDescent="0.2">
      <c r="M153" s="66"/>
      <c r="N153" s="66"/>
      <c r="P153" s="66"/>
      <c r="W153" s="66"/>
    </row>
    <row r="154" spans="12:23" x14ac:dyDescent="0.2">
      <c r="L154" s="66"/>
      <c r="M154" s="66"/>
      <c r="N154" s="66"/>
      <c r="O154" s="66"/>
      <c r="P154" s="66"/>
      <c r="W154" s="66"/>
    </row>
    <row r="155" spans="12:23" x14ac:dyDescent="0.2">
      <c r="L155" s="66"/>
      <c r="N155" s="66"/>
      <c r="P155" s="66"/>
      <c r="W155" s="66"/>
    </row>
    <row r="156" spans="12:23" x14ac:dyDescent="0.2">
      <c r="M156" s="66"/>
      <c r="N156"/>
      <c r="O156" s="66"/>
      <c r="P156" s="66"/>
      <c r="W156" s="66"/>
    </row>
    <row r="157" spans="12:23" x14ac:dyDescent="0.2">
      <c r="L157" s="66"/>
      <c r="N157"/>
      <c r="O157" s="66"/>
      <c r="P157" s="66"/>
      <c r="W157" s="66"/>
    </row>
    <row r="158" spans="12:23" x14ac:dyDescent="0.2">
      <c r="L158" s="66"/>
      <c r="N158" s="66"/>
      <c r="O158" s="66"/>
      <c r="W158" s="66"/>
    </row>
    <row r="159" spans="12:23" x14ac:dyDescent="0.2">
      <c r="M159" s="66"/>
      <c r="N159"/>
      <c r="P159" s="66"/>
      <c r="W159" s="66"/>
    </row>
    <row r="160" spans="12:23" x14ac:dyDescent="0.2">
      <c r="L160" s="66"/>
      <c r="M160" s="66"/>
      <c r="N160"/>
      <c r="P160" s="66"/>
      <c r="W160" s="66"/>
    </row>
    <row r="161" spans="12:23" x14ac:dyDescent="0.2">
      <c r="M161" s="66"/>
      <c r="N161"/>
      <c r="P161" s="66"/>
      <c r="W161" s="66"/>
    </row>
    <row r="162" spans="12:23" x14ac:dyDescent="0.2">
      <c r="L162" s="66"/>
      <c r="M162" s="66"/>
      <c r="N162"/>
      <c r="W162" s="66"/>
    </row>
    <row r="163" spans="12:23" x14ac:dyDescent="0.2">
      <c r="L163" s="66"/>
      <c r="N163" s="66"/>
      <c r="W163" s="66"/>
    </row>
    <row r="164" spans="12:23" x14ac:dyDescent="0.2">
      <c r="M164" s="66"/>
      <c r="N164"/>
      <c r="O164" s="66"/>
      <c r="W164" s="66"/>
    </row>
    <row r="165" spans="12:23" x14ac:dyDescent="0.2">
      <c r="N165"/>
      <c r="W165" s="66"/>
    </row>
    <row r="166" spans="12:23" x14ac:dyDescent="0.2">
      <c r="L166" s="66"/>
      <c r="N166"/>
      <c r="W166" s="66"/>
    </row>
    <row r="167" spans="12:23" x14ac:dyDescent="0.2">
      <c r="L167" s="66"/>
      <c r="N167"/>
      <c r="W167" s="66"/>
    </row>
    <row r="168" spans="12:23" x14ac:dyDescent="0.2">
      <c r="N168"/>
      <c r="P168" s="66"/>
      <c r="W168" s="66"/>
    </row>
    <row r="169" spans="12:23" x14ac:dyDescent="0.2">
      <c r="N169"/>
      <c r="W169" s="66"/>
    </row>
    <row r="170" spans="12:23" x14ac:dyDescent="0.2">
      <c r="N170"/>
      <c r="O170" s="66"/>
      <c r="W170" s="66"/>
    </row>
    <row r="171" spans="12:23" x14ac:dyDescent="0.2">
      <c r="N171"/>
      <c r="W171" s="66"/>
    </row>
    <row r="172" spans="12:23" x14ac:dyDescent="0.2">
      <c r="N172"/>
      <c r="P172" s="66"/>
      <c r="W172" s="66"/>
    </row>
    <row r="173" spans="12:23" x14ac:dyDescent="0.2">
      <c r="M173" s="66"/>
      <c r="N173"/>
      <c r="W173" s="66"/>
    </row>
    <row r="174" spans="12:23" x14ac:dyDescent="0.2">
      <c r="N174"/>
      <c r="P174" s="66"/>
      <c r="W174" s="66"/>
    </row>
    <row r="175" spans="12:23" x14ac:dyDescent="0.2">
      <c r="N175"/>
      <c r="O175" s="66"/>
      <c r="W175" s="66"/>
    </row>
    <row r="176" spans="12:23" x14ac:dyDescent="0.2">
      <c r="L176" s="66"/>
      <c r="N176"/>
      <c r="W176" s="66"/>
    </row>
    <row r="177" spans="12:23" x14ac:dyDescent="0.2">
      <c r="N177"/>
      <c r="W177" s="66"/>
    </row>
    <row r="178" spans="12:23" x14ac:dyDescent="0.2">
      <c r="N178"/>
      <c r="Q178" s="66"/>
      <c r="W178" s="66"/>
    </row>
    <row r="179" spans="12:23" x14ac:dyDescent="0.2">
      <c r="N179" s="66"/>
      <c r="W179" s="66"/>
    </row>
    <row r="180" spans="12:23" x14ac:dyDescent="0.2">
      <c r="N180"/>
      <c r="W180" s="66"/>
    </row>
    <row r="181" spans="12:23" x14ac:dyDescent="0.2">
      <c r="L181" s="66"/>
      <c r="N181"/>
      <c r="W181" s="66"/>
    </row>
    <row r="182" spans="12:23" x14ac:dyDescent="0.2">
      <c r="N182"/>
      <c r="O182" s="66"/>
      <c r="W182" s="66"/>
    </row>
    <row r="183" spans="12:23" x14ac:dyDescent="0.2">
      <c r="N183"/>
      <c r="W183" s="66"/>
    </row>
    <row r="184" spans="12:23" x14ac:dyDescent="0.2">
      <c r="N184"/>
      <c r="W184" s="66"/>
    </row>
    <row r="185" spans="12:23" x14ac:dyDescent="0.2">
      <c r="N185"/>
      <c r="W185" s="66"/>
    </row>
    <row r="186" spans="12:23" x14ac:dyDescent="0.2">
      <c r="N186"/>
      <c r="W186" s="66"/>
    </row>
    <row r="187" spans="12:23" x14ac:dyDescent="0.2">
      <c r="N187"/>
      <c r="P187" s="66"/>
      <c r="W187" s="66"/>
    </row>
    <row r="188" spans="12:23" x14ac:dyDescent="0.2">
      <c r="N188"/>
      <c r="W188" s="66"/>
    </row>
    <row r="189" spans="12:23" x14ac:dyDescent="0.2">
      <c r="N189"/>
      <c r="W189" s="66"/>
    </row>
    <row r="190" spans="12:23" x14ac:dyDescent="0.2">
      <c r="N190"/>
      <c r="W190" s="66"/>
    </row>
    <row r="191" spans="12:23" x14ac:dyDescent="0.2">
      <c r="N191"/>
      <c r="W191" s="66"/>
    </row>
    <row r="192" spans="12:23" x14ac:dyDescent="0.2">
      <c r="N192"/>
      <c r="W192" s="66"/>
    </row>
    <row r="193" spans="14:23" x14ac:dyDescent="0.2">
      <c r="N193"/>
      <c r="W193" s="66"/>
    </row>
    <row r="194" spans="14:23" x14ac:dyDescent="0.2">
      <c r="N194"/>
      <c r="W194" s="66"/>
    </row>
    <row r="195" spans="14:23" x14ac:dyDescent="0.2">
      <c r="N195"/>
      <c r="W195" s="66"/>
    </row>
    <row r="196" spans="14:23" x14ac:dyDescent="0.2">
      <c r="N196"/>
      <c r="W196" s="66"/>
    </row>
    <row r="197" spans="14:23" x14ac:dyDescent="0.2">
      <c r="N197"/>
      <c r="W197" s="66"/>
    </row>
    <row r="198" spans="14:23" x14ac:dyDescent="0.2">
      <c r="N198"/>
      <c r="W198" s="66"/>
    </row>
    <row r="199" spans="14:23" x14ac:dyDescent="0.2">
      <c r="N199"/>
      <c r="W199" s="66"/>
    </row>
    <row r="200" spans="14:23" x14ac:dyDescent="0.2">
      <c r="N200"/>
      <c r="W200" s="66"/>
    </row>
    <row r="201" spans="14:23" x14ac:dyDescent="0.2">
      <c r="N201"/>
      <c r="W201" s="66"/>
    </row>
    <row r="202" spans="14:23" x14ac:dyDescent="0.2">
      <c r="N202"/>
      <c r="W202" s="66"/>
    </row>
    <row r="203" spans="14:23" x14ac:dyDescent="0.2">
      <c r="N203"/>
      <c r="W203" s="66"/>
    </row>
    <row r="204" spans="14:23" x14ac:dyDescent="0.2">
      <c r="N204"/>
      <c r="W204" s="66"/>
    </row>
    <row r="205" spans="14:23" x14ac:dyDescent="0.2">
      <c r="N205"/>
      <c r="W205" s="66"/>
    </row>
    <row r="206" spans="14:23" x14ac:dyDescent="0.2">
      <c r="N206"/>
      <c r="W206" s="66"/>
    </row>
    <row r="207" spans="14:23" x14ac:dyDescent="0.2">
      <c r="N207"/>
      <c r="W207" s="66"/>
    </row>
    <row r="208" spans="14:23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  <row r="243" spans="14:14" x14ac:dyDescent="0.2">
      <c r="N243"/>
    </row>
    <row r="244" spans="14:14" x14ac:dyDescent="0.2">
      <c r="N244"/>
    </row>
    <row r="245" spans="14:14" x14ac:dyDescent="0.2">
      <c r="N245"/>
    </row>
    <row r="246" spans="14:14" x14ac:dyDescent="0.2">
      <c r="N246"/>
    </row>
    <row r="247" spans="14:14" x14ac:dyDescent="0.2">
      <c r="N247"/>
    </row>
    <row r="248" spans="14:14" x14ac:dyDescent="0.2">
      <c r="N248"/>
    </row>
    <row r="249" spans="14:14" x14ac:dyDescent="0.2">
      <c r="N249"/>
    </row>
    <row r="250" spans="14:14" x14ac:dyDescent="0.2">
      <c r="N250"/>
    </row>
    <row r="251" spans="14:14" x14ac:dyDescent="0.2">
      <c r="N251"/>
    </row>
    <row r="252" spans="14:14" x14ac:dyDescent="0.2">
      <c r="N252"/>
    </row>
    <row r="253" spans="14:14" x14ac:dyDescent="0.2">
      <c r="N253"/>
    </row>
    <row r="254" spans="14:14" x14ac:dyDescent="0.2">
      <c r="N254"/>
    </row>
    <row r="255" spans="14:14" x14ac:dyDescent="0.2">
      <c r="N255"/>
    </row>
    <row r="256" spans="14:14" x14ac:dyDescent="0.2">
      <c r="N256"/>
    </row>
    <row r="257" spans="14:14" x14ac:dyDescent="0.2">
      <c r="N257"/>
    </row>
    <row r="258" spans="14:14" x14ac:dyDescent="0.2">
      <c r="N258"/>
    </row>
  </sheetData>
  <mergeCells count="1">
    <mergeCell ref="B1:M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5</vt:i4>
      </vt:variant>
    </vt:vector>
  </HeadingPairs>
  <TitlesOfParts>
    <vt:vector size="18" baseType="lpstr">
      <vt:lpstr>IL_AY</vt:lpstr>
      <vt:lpstr>IL_KUMULATIF</vt:lpstr>
      <vt:lpstr>ULKE_GRUP_FOBUSD</vt:lpstr>
      <vt:lpstr>ULKE_GRUP_KG</vt:lpstr>
      <vt:lpstr>ULKE_AY</vt:lpstr>
      <vt:lpstr>ULKE_KUMULE</vt:lpstr>
      <vt:lpstr>SEKTOR</vt:lpstr>
      <vt:lpstr>2013GENSEK</vt:lpstr>
      <vt:lpstr>2014GENSEK</vt:lpstr>
      <vt:lpstr>2014_2015GEN_SEK</vt:lpstr>
      <vt:lpstr>2013SEKTOR</vt:lpstr>
      <vt:lpstr>2014SEKTOR</vt:lpstr>
      <vt:lpstr>2015SEKTOR</vt:lpstr>
      <vt:lpstr>'2013GENSEK'!Yazdırma_Alanı</vt:lpstr>
      <vt:lpstr>'2013SEKTOR'!Yazdırma_Alanı</vt:lpstr>
      <vt:lpstr>'2014GENSEK'!Yazdırma_Alanı</vt:lpstr>
      <vt:lpstr>'2014SEKTOR'!Yazdırma_Alanı</vt:lpstr>
      <vt:lpstr>'2015SEKTOR'!Yazdırma_Alanı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Süleyman Şanlı</cp:lastModifiedBy>
  <cp:lastPrinted>2015-01-30T09:19:05Z</cp:lastPrinted>
  <dcterms:created xsi:type="dcterms:W3CDTF">2015-01-01T06:32:47Z</dcterms:created>
  <dcterms:modified xsi:type="dcterms:W3CDTF">2016-01-31T23:39:06Z</dcterms:modified>
</cp:coreProperties>
</file>